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czuvpraze.sharepoint.com/teams/FAPPZ-T-DEKANSKAZPRAVA-VRONZPRVAFAPPZ_1/Sdilene dokumenty/VÝROČNÍ ZPRÁVA FAPPZ_1/VÝROČNÍ ZPRÁVA za rok 2025/5_FINAL_5.6.2026/"/>
    </mc:Choice>
  </mc:AlternateContent>
  <xr:revisionPtr revIDLastSave="0" documentId="8_{7FCAADB2-3FAF-4D56-A2B5-FA4988514F5D}" xr6:coauthVersionLast="47" xr6:coauthVersionMax="47" xr10:uidLastSave="{00000000-0000-0000-0000-000000000000}"/>
  <bookViews>
    <workbookView xWindow="-120" yWindow="-120" windowWidth="51840" windowHeight="21120" xr2:uid="{00000000-000D-0000-FFFF-FFFF00000000}"/>
  </bookViews>
  <sheets>
    <sheet name="tab1_25" sheetId="126" r:id="rId1"/>
    <sheet name="tab2_25" sheetId="109" r:id="rId2"/>
    <sheet name="tab3_25" sheetId="125" r:id="rId3"/>
    <sheet name="tab4_25" sheetId="111" r:id="rId4"/>
    <sheet name="tab5_25" sheetId="112" r:id="rId5"/>
    <sheet name="tab6_25" sheetId="113" r:id="rId6"/>
    <sheet name="tab7_25" sheetId="114" r:id="rId7"/>
    <sheet name="tab8_25" sheetId="115" r:id="rId8"/>
    <sheet name="tab9_25" sheetId="116" r:id="rId9"/>
    <sheet name="tab10_25" sheetId="117" r:id="rId10"/>
    <sheet name="tab11a_b_25" sheetId="118" r:id="rId11"/>
    <sheet name="tab12_25" sheetId="119" r:id="rId12"/>
    <sheet name="tab13_25" sheetId="120" r:id="rId13"/>
    <sheet name="tab14_25" sheetId="123" r:id="rId14"/>
    <sheet name="tab15_25" sheetId="124" r:id="rId15"/>
  </sheets>
  <definedNames>
    <definedName name="_xlnm._FilterDatabase" localSheetId="9" hidden="1">tab10_25!$A$3:$E$1022</definedName>
    <definedName name="_xlnm._FilterDatabase" localSheetId="11" hidden="1">tab12_25!$A$3:$F$18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26" l="1"/>
  <c r="H16" i="126"/>
  <c r="J16" i="126" s="1"/>
  <c r="F16" i="126"/>
  <c r="E16" i="126"/>
  <c r="G16" i="126" s="1"/>
  <c r="C16" i="126"/>
  <c r="L16" i="126" s="1"/>
  <c r="B16" i="126"/>
  <c r="L15" i="126"/>
  <c r="K15" i="126"/>
  <c r="M15" i="126" s="1"/>
  <c r="J15" i="126"/>
  <c r="L14" i="126"/>
  <c r="K14" i="126"/>
  <c r="M14" i="126" s="1"/>
  <c r="J14" i="126"/>
  <c r="D14" i="126"/>
  <c r="L13" i="126"/>
  <c r="K13" i="126"/>
  <c r="M13" i="126" s="1"/>
  <c r="J13" i="126"/>
  <c r="G13" i="126"/>
  <c r="D13" i="126"/>
  <c r="L12" i="126"/>
  <c r="K12" i="126"/>
  <c r="M12" i="126" s="1"/>
  <c r="J12" i="126"/>
  <c r="G12" i="126"/>
  <c r="D12" i="126"/>
  <c r="I10" i="126"/>
  <c r="I17" i="126" s="1"/>
  <c r="H10" i="126"/>
  <c r="F10" i="126"/>
  <c r="F17" i="126" s="1"/>
  <c r="E10" i="126"/>
  <c r="C10" i="126"/>
  <c r="B10" i="126"/>
  <c r="L9" i="126"/>
  <c r="K9" i="126"/>
  <c r="M9" i="126" s="1"/>
  <c r="J9" i="126"/>
  <c r="L8" i="126"/>
  <c r="K8" i="126"/>
  <c r="M8" i="126" s="1"/>
  <c r="J8" i="126"/>
  <c r="D8" i="126"/>
  <c r="L7" i="126"/>
  <c r="K7" i="126"/>
  <c r="J7" i="126"/>
  <c r="G7" i="126"/>
  <c r="D7" i="126"/>
  <c r="L6" i="126"/>
  <c r="K6" i="126"/>
  <c r="M6" i="126" s="1"/>
  <c r="J6" i="126"/>
  <c r="G6" i="126"/>
  <c r="D6" i="126"/>
  <c r="B24" i="114"/>
  <c r="M7" i="126" l="1"/>
  <c r="K16" i="126"/>
  <c r="M16" i="126" s="1"/>
  <c r="D16" i="126"/>
  <c r="H17" i="126"/>
  <c r="J17" i="126" s="1"/>
  <c r="J10" i="126"/>
  <c r="G10" i="126"/>
  <c r="E17" i="126"/>
  <c r="G17" i="126" s="1"/>
  <c r="L10" i="126"/>
  <c r="C17" i="126"/>
  <c r="L17" i="126" s="1"/>
  <c r="B17" i="126"/>
  <c r="K10" i="126"/>
  <c r="M10" i="126" s="1"/>
  <c r="D10" i="126"/>
  <c r="C23" i="120"/>
  <c r="C22" i="120"/>
  <c r="C21" i="120"/>
  <c r="D15" i="120"/>
  <c r="C9" i="120"/>
  <c r="B9" i="120"/>
  <c r="D9" i="120" s="1"/>
  <c r="H5" i="120"/>
  <c r="D17" i="126" l="1"/>
  <c r="K17" i="126"/>
  <c r="M17" i="126" s="1"/>
  <c r="C24" i="120"/>
  <c r="E7" i="111"/>
  <c r="C24" i="114"/>
  <c r="G6" i="109"/>
  <c r="E12" i="125"/>
  <c r="F12" i="125"/>
  <c r="D12" i="125"/>
  <c r="B12" i="125"/>
  <c r="Q11" i="124"/>
  <c r="P11" i="124"/>
  <c r="O11" i="124"/>
  <c r="N11" i="124"/>
  <c r="M11" i="124"/>
  <c r="L11" i="124"/>
  <c r="K11" i="124"/>
  <c r="J11" i="124"/>
  <c r="I11" i="124"/>
  <c r="H11" i="124"/>
  <c r="G11" i="124"/>
  <c r="F11" i="124"/>
  <c r="E11" i="124"/>
  <c r="D11" i="124"/>
  <c r="C11" i="124"/>
  <c r="B11" i="124"/>
  <c r="S10" i="124"/>
  <c r="R10" i="124"/>
  <c r="S9" i="124"/>
  <c r="R9" i="124"/>
  <c r="S8" i="124"/>
  <c r="R8" i="124"/>
  <c r="S7" i="124"/>
  <c r="R7" i="124"/>
  <c r="S6" i="124"/>
  <c r="R6" i="124"/>
  <c r="S5" i="124"/>
  <c r="R5" i="124"/>
  <c r="B22" i="120"/>
  <c r="B23" i="120"/>
  <c r="B21" i="120"/>
  <c r="E8" i="115"/>
  <c r="F8" i="115"/>
  <c r="D7" i="111"/>
  <c r="C7" i="111"/>
  <c r="B7" i="111"/>
  <c r="F12" i="109"/>
  <c r="E12" i="109"/>
  <c r="D12" i="109"/>
  <c r="G12" i="109" s="1"/>
  <c r="C12" i="109"/>
  <c r="B12" i="109"/>
  <c r="G11" i="109"/>
  <c r="G10" i="109"/>
  <c r="F8" i="109"/>
  <c r="F13" i="109" s="1"/>
  <c r="E8" i="109"/>
  <c r="E13" i="109" s="1"/>
  <c r="D8" i="109"/>
  <c r="G8" i="109" s="1"/>
  <c r="C8" i="109"/>
  <c r="B8" i="109"/>
  <c r="G7" i="109"/>
  <c r="B24" i="120" l="1"/>
  <c r="R11" i="124"/>
  <c r="S11" i="124"/>
  <c r="C13" i="109"/>
  <c r="B13" i="109"/>
  <c r="D13" i="109"/>
  <c r="G13" i="10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95BE3C-BA7D-4409-B154-A16E90194CB0}" keepAlive="1" name="Dotaz – Tabulka1" description="Připojení k dotazu produktu Tabulka1 v sešitě" type="5" refreshedVersion="8" background="1" saveData="1">
    <dbPr connection="Provider=Microsoft.Mashup.OleDb.1;Data Source=$Workbook$;Location=Tabulka1;Extended Properties=&quot;&quot;" command="SELECT * FROM [Tabulka1]"/>
  </connection>
  <connection id="2" xr16:uid="{695349AF-1255-4C5C-80A1-A303E360655F}" keepAlive="1" name="Dotaz – Tabulka1 (2)" description="Připojení k dotazu produktu Tabulka1 (2) v sešitě" type="5" refreshedVersion="0" background="1" saveData="1">
    <dbPr connection="Provider=Microsoft.Mashup.OleDb.1;Data Source=$Workbook$;Location=&quot;Tabulka1 (2)&quot;;Extended Properties=&quot;&quot;" command="SELECT * FROM [Tabulka1 (2)]"/>
  </connection>
</connections>
</file>

<file path=xl/sharedStrings.xml><?xml version="1.0" encoding="utf-8"?>
<sst xmlns="http://schemas.openxmlformats.org/spreadsheetml/2006/main" count="4074" uniqueCount="1223">
  <si>
    <t>Tab. 1  Přehled počtu studentek a studentů k 31. 10. 2025</t>
  </si>
  <si>
    <t>Ročník</t>
  </si>
  <si>
    <t>Bakalářské</t>
  </si>
  <si>
    <t>Navazující magisterské</t>
  </si>
  <si>
    <t>Doktorské</t>
  </si>
  <si>
    <t>FAPPZ celkem</t>
  </si>
  <si>
    <t>FAPPZ celkem (ČR a zahr.)</t>
  </si>
  <si>
    <t>ČR</t>
  </si>
  <si>
    <t>zahr.</t>
  </si>
  <si>
    <t>Celkem</t>
  </si>
  <si>
    <t>Prezenční forma</t>
  </si>
  <si>
    <t>Kombinovaná forma</t>
  </si>
  <si>
    <t>Prezenční a kombinovaná forma celkem</t>
  </si>
  <si>
    <t>Tab. 2  Přehled přijatých studentek a studentů ke studiu v akademickém roce 2025/2026</t>
  </si>
  <si>
    <t>Podaných přihlášek</t>
  </si>
  <si>
    <t>Řádné přijetí</t>
  </si>
  <si>
    <t>Odvolání</t>
  </si>
  <si>
    <t>Celkem zapsáno</t>
  </si>
  <si>
    <t>přijato</t>
  </si>
  <si>
    <t>zapsáno</t>
  </si>
  <si>
    <t>Bakalářské studium</t>
  </si>
  <si>
    <t>Prezenční</t>
  </si>
  <si>
    <t>Kombinované</t>
  </si>
  <si>
    <t>Navazující magisterské studium</t>
  </si>
  <si>
    <t>Bakalářské a navazující magisterské studium celkem</t>
  </si>
  <si>
    <t>Tab. 3  Vývoj počtu studentů a studentek od akademického roku 2021/2022 do 2025/2026 (k 31.10. daného akademického roku)</t>
  </si>
  <si>
    <t>Studium</t>
  </si>
  <si>
    <t>Bc. prezenční</t>
  </si>
  <si>
    <t>Navazující Mgr. prezenční</t>
  </si>
  <si>
    <t>Bc. kombinované</t>
  </si>
  <si>
    <t>Navazující Mgr. komb.</t>
  </si>
  <si>
    <t>Doktorské prezenční</t>
  </si>
  <si>
    <t>Doktorské kombinované</t>
  </si>
  <si>
    <t>Tab. 4  Vývoj počtu absolventů a absolventek fakulty od akademického roku 2021/2022 do 2024/2025</t>
  </si>
  <si>
    <t>2021/2022</t>
  </si>
  <si>
    <t>2022/2023</t>
  </si>
  <si>
    <t>2023/2024</t>
  </si>
  <si>
    <t>2024/2025</t>
  </si>
  <si>
    <t xml:space="preserve">Bc. studium                              </t>
  </si>
  <si>
    <t xml:space="preserve">Mgr. studium          </t>
  </si>
  <si>
    <t xml:space="preserve">Ph.D. studium                              </t>
  </si>
  <si>
    <t>Tab. 5  Počty studentek a studentů bakalářských programů/oborů od akademického roku 2021/2022 do 2025/2026 (k 31.10. daného akademického roku)</t>
  </si>
  <si>
    <t>Obor studia (končící akreditace)</t>
  </si>
  <si>
    <t>Program studia (nová akreditace)</t>
  </si>
  <si>
    <t>Forma studia</t>
  </si>
  <si>
    <t>2021 / 2022</t>
  </si>
  <si>
    <t>2022 / 2023</t>
  </si>
  <si>
    <t>2023 / 2024</t>
  </si>
  <si>
    <t>2024 / 2025</t>
  </si>
  <si>
    <t>2025 / 2026</t>
  </si>
  <si>
    <t>P - prezenční</t>
  </si>
  <si>
    <t>K - kombinov.</t>
  </si>
  <si>
    <t>Rostlinná produkce</t>
  </si>
  <si>
    <t>P</t>
  </si>
  <si>
    <t>Rostlinná produkce K</t>
  </si>
  <si>
    <t>K</t>
  </si>
  <si>
    <t>Zahradnictví</t>
  </si>
  <si>
    <t>Zahradnictví K</t>
  </si>
  <si>
    <t>Zahradní a krajinářské úpravy</t>
  </si>
  <si>
    <t>Zahradní a krajinářská architektura</t>
  </si>
  <si>
    <t>Krajinářská architektura</t>
  </si>
  <si>
    <t>Trávníkářství</t>
  </si>
  <si>
    <t>Trávníkářství K</t>
  </si>
  <si>
    <t>Živočišná produkce</t>
  </si>
  <si>
    <t>Živočišná produkce K</t>
  </si>
  <si>
    <t>Chov hospodářských zvířat</t>
  </si>
  <si>
    <t>Chov hospodářských zvířat K</t>
  </si>
  <si>
    <t>Chov koní</t>
  </si>
  <si>
    <t>Chov koní K</t>
  </si>
  <si>
    <t>Speciální chovy</t>
  </si>
  <si>
    <t>Speciální chovy K</t>
  </si>
  <si>
    <t>Chov zájmových zvířat</t>
  </si>
  <si>
    <t>Chov zájmových zvířat K</t>
  </si>
  <si>
    <t>Kynologie</t>
  </si>
  <si>
    <t>Kynologie K</t>
  </si>
  <si>
    <t>Zoorehabilitace a asistenční aktivity se zvířaty</t>
  </si>
  <si>
    <t>Rybářství a akvaristika</t>
  </si>
  <si>
    <t>/</t>
  </si>
  <si>
    <t>Akvakultura a péče o vodní ekosystémy</t>
  </si>
  <si>
    <t>Ekologické zemědělství</t>
  </si>
  <si>
    <t>Ekologické zemědělství K</t>
  </si>
  <si>
    <t>Veřejná správa v zemědělství a krajině</t>
  </si>
  <si>
    <t>Veřejná správa v zemědělství a krajině K</t>
  </si>
  <si>
    <t>Zemědělství a rozvoj venkova</t>
  </si>
  <si>
    <t>Zemědělství a rozvoj venkova K</t>
  </si>
  <si>
    <t>Chovatelství</t>
  </si>
  <si>
    <t>Chovatelství K</t>
  </si>
  <si>
    <t>Pěstování rostlin</t>
  </si>
  <si>
    <t>Pěstování rostlin K</t>
  </si>
  <si>
    <t>Produkční a okrasné zahradnictví</t>
  </si>
  <si>
    <t>Rozvoj venkova</t>
  </si>
  <si>
    <t>Rozvoj venkova K</t>
  </si>
  <si>
    <t>Kvalita produkce</t>
  </si>
  <si>
    <t>Kvalita potravin a zpracování zemědělských produktů</t>
  </si>
  <si>
    <t>Výživa a potraviny</t>
  </si>
  <si>
    <t>Ochrana krajiny a využívání přírodních zdrojů</t>
  </si>
  <si>
    <t>Ochrana krajiny a využívání přírodních zdrojů K</t>
  </si>
  <si>
    <t>Sustainable Use of Natural Resources</t>
  </si>
  <si>
    <t>Agriculture and Food</t>
  </si>
  <si>
    <t>Rostlinolékařství</t>
  </si>
  <si>
    <t>Veterinární asistent</t>
  </si>
  <si>
    <t>Tab. 6  Počty studentek a studentů navazujících magisterských programů/oborů od akademického roku 2021/2022 do 2025/2026 (k 31.10. daného akademického roku)</t>
  </si>
  <si>
    <t>K - kombinovaná</t>
  </si>
  <si>
    <t>Zájmové chovy zvířat</t>
  </si>
  <si>
    <t>Zájmové chovy zvířat K</t>
  </si>
  <si>
    <t>Výživa zvířat a dietetika</t>
  </si>
  <si>
    <t>Výživa zvířat</t>
  </si>
  <si>
    <t>Výživa a ochrana rostlin</t>
  </si>
  <si>
    <t>Produkční zahradnictví</t>
  </si>
  <si>
    <t>Zahradní tvorba</t>
  </si>
  <si>
    <t>Šlechtění rostlin</t>
  </si>
  <si>
    <t>Šlechtění zvířat</t>
  </si>
  <si>
    <t>Reprodukční biotechnologie</t>
  </si>
  <si>
    <t>Biotechnologie</t>
  </si>
  <si>
    <t>Hospodaření v zemědělství</t>
  </si>
  <si>
    <t>Zemědělství</t>
  </si>
  <si>
    <t>Rozvoj venkovského prostoru</t>
  </si>
  <si>
    <t>Rozvoj venkovského prostoru K</t>
  </si>
  <si>
    <t>Kvalita a zpracování zemědělských produktů</t>
  </si>
  <si>
    <t>Technologie zpracování a využití odpadů</t>
  </si>
  <si>
    <t>Technologie odpadů</t>
  </si>
  <si>
    <t>Ochrana a využívání přírodních zdrojů</t>
  </si>
  <si>
    <t>Ochrana a využívání přírodních zdrojů K</t>
  </si>
  <si>
    <t>Hodnocení a ochrana půdy</t>
  </si>
  <si>
    <t>Hodnocení a ochrana půdy</t>
  </si>
  <si>
    <t>Natural Resources and Environment</t>
  </si>
  <si>
    <t>Sustainable Agriculture and Food Security</t>
  </si>
  <si>
    <t>Danube AgriFood Master</t>
  </si>
  <si>
    <t>x</t>
  </si>
  <si>
    <t xml:space="preserve">Natural  Resources Management And Ecological Engineering </t>
  </si>
  <si>
    <t>Management zakládání a péče o zeleň</t>
  </si>
  <si>
    <t>Management zdraví a welfare zvířat</t>
  </si>
  <si>
    <t>Veterinární asistent - specialista</t>
  </si>
  <si>
    <t>Tab. 7  Počty studentů/tek a absolventů/tek doktorských programů/oborů (počty studentů k 31. 10. 2025, počty absolventů za celý rok)</t>
  </si>
  <si>
    <t>Aktivní studenti</t>
  </si>
  <si>
    <t>Absolventi</t>
  </si>
  <si>
    <t>Výživa a potraviny</t>
  </si>
  <si>
    <t>Nutrition and Food</t>
  </si>
  <si>
    <t>Aplikovaná zoologie</t>
  </si>
  <si>
    <t>Applied Zoology</t>
  </si>
  <si>
    <t>Obecná produkce rostlinná</t>
  </si>
  <si>
    <t>Plant Sciences</t>
  </si>
  <si>
    <t>Speciální produkce rostlinná</t>
  </si>
  <si>
    <t>Crop Science</t>
  </si>
  <si>
    <t>Vědy o zvířatech</t>
  </si>
  <si>
    <t>Animal Science</t>
  </si>
  <si>
    <t>Zootechnika</t>
  </si>
  <si>
    <t>Applied Animal Science</t>
  </si>
  <si>
    <t>Zemědělská chemie</t>
  </si>
  <si>
    <t>Agricultural Chemistry</t>
  </si>
  <si>
    <t>Landscape Architecture</t>
  </si>
  <si>
    <t>Plant Protection</t>
  </si>
  <si>
    <t>Využití a ochrana přírodních zdrojů</t>
  </si>
  <si>
    <t>Exploitation and Conservation of Natural Resources</t>
  </si>
  <si>
    <t>Tab. 8  Počty přijímaných studentek a studentů v DSP na FAPPZ v letech 2021–2025</t>
  </si>
  <si>
    <t>Rok</t>
  </si>
  <si>
    <t>Počet přijímaných studentek/studentů</t>
  </si>
  <si>
    <t xml:space="preserve"> - prezenční forma</t>
  </si>
  <si>
    <t xml:space="preserve"> - kombinovaná forma</t>
  </si>
  <si>
    <t>Tab. 9  Počty studentů/tek v DSP na FAPPZ (stav k 31.10. každého roku) a počet absolventů/tek DSP na FAPPZ v letech 2021– 2025</t>
  </si>
  <si>
    <t>Počet studentek/studentů</t>
  </si>
  <si>
    <t>Počet absoventek/absolventů</t>
  </si>
  <si>
    <t>Tab.10  Seznam tvůrčích výstupů v roce 2025 (k 8. 4. 2026)</t>
  </si>
  <si>
    <t>Katedra</t>
  </si>
  <si>
    <t>Název publikace</t>
  </si>
  <si>
    <t>Typ publikace</t>
  </si>
  <si>
    <t>Kvartil dle AIS (u WoS)</t>
  </si>
  <si>
    <t>Poznámka</t>
  </si>
  <si>
    <t>KKBP</t>
  </si>
  <si>
    <t>JURKANINOVÁ Lucie; KOUŘIMSKÁ Lenka; JAROLÍMEK Jan; ŠIMPACHOVÁ PECHROVÁ Marie; STOČES Michal; LOHR Václav; CHLUMSKÝ Miroslav a SLOUP Martin.  Výukové video - Pečivo. 1. Praha:KIT PEF ČZU, 2025,</t>
  </si>
  <si>
    <t>Audiovizuální tvorba</t>
  </si>
  <si>
    <t>BUREŠ Daniel; KOUŘIMSKÁ Lenka; JAROLÍMEK Jan; LOHR Václav; ŠIMPACHOVÁ PECHROVÁ Marie; STOČES Michal; CHLUMSKÝ Miroslav a SLOUP Martin.  Výukové video - Zpracování masa. 1. Praha:KIT PEF ČZU, 2025,</t>
  </si>
  <si>
    <t>LEGAROVÁ Veronika; KOUŘIMSKÁ Lenka; JAROLÍMEK Jan; LOHR Václav; STOČES Michal; ŠIMPACHOVÁ PECHROVÁ Marie; CHLUMSKÝ Miroslav a SLOUP Martin.  Výukové video - Zpracování mléka. 1. Praha:KIT PEF ČZU, 2025,</t>
  </si>
  <si>
    <t>KARP</t>
  </si>
  <si>
    <t>BRANT Václav; **KUBÍN Karel; KROULÍK Milan; **KŘEPČÍK Václav; CHÁRA Josef a PROCHÁZKA Pavel. Zonální podpovrchová aplikace kapalných látek v porostech polních plodin. 2025 zonal fertilizer application; subsurface application; fertilizer use efficiency,  Certifikovaná metodika (NmetC),  ISBN 978-80-88620-09-9 ,  Smlouva o uplatnění metodiky. Uživatel: Ing. Zdeněk Kvíz, se sídlem V Kopanské 68, 252 06 Davle - Sloup, IČO: 43172911, uzavřeno: 22.10.2025,  Injektážní aplikace kapalných hnojiv do půdy zvyšuje reakci rostlin na vnesené hnojivo u pšenice ozimé a dle výše aplikované dávky dochází ke zvýšení výnosu o 3 až 7 %. Rovněž je možné pozitivně hodnotit snížení potřeby dusíkatého hnojiva.  V rámci uplatnění injektážních aplikací hnojiv a bioagens u plodin zakládaných do širokých řádků lze počítat i se snížením spotřeby dávky v rozmezí od 50 do 60 % v závislosti na rozteči řádků 0,45 až 0,75 m. ,  ISBN 978-80-88620-09-9 ,  Výsledek je využíván bez omezení okruhu uživatelů,  Odbor rostlinných komodit MZe Praha,  2025-12-29</t>
  </si>
  <si>
    <t xml:space="preserve">Certifikovaná metodika </t>
  </si>
  <si>
    <t>KAVR</t>
  </si>
  <si>
    <t>HŘEBEČKOVÁ Tereza; KOŠNÁŘ Zdeněk; MERCL Filip; KRAUS Kamil; MÍCHAL Pavel a TLUSTOŠ Pavel. Implementace biocharu do kompostovacích a vermikompostovacích směsí. 2025 composting; vermicomposting; biochar; emissions; nutrients,  Certifikovaná metodika (NmetC),  ČZU v Praze,  Osvědčení Č.j. MZE-74287/2024-13123,  Pokusy v provozních podmínkách prokázaly, že přídavek dřevního biocharu, zejména v 1 % obj., přispívá ke snížení emisí a zlepšení vlastností výsledného produktu, aniž by negativně ovlivnil ekonomiku výroby,  ČZU v Praze,  Výsledek je využíván bez omezení okruhu uživatelů,  Odbor rostlinných komodit MZe ČR,  2025-11-04</t>
  </si>
  <si>
    <t>BALÍK Jiří; ČERNÝ Jindřich; KULHÁNEK Martin; PAVLŮ Lenka; PROCHÁZKOVÁ Simona; **RYANT Pavel; **SMATANOVÁ Michaela; SEDLÁŘ Ondřej a SURAN Pavel. Půdní organická hmota - hodnocení vybraných indikátorů kvality. 2025 soil organic matter (SOM); humic acids; colour quotient E4/E6; glomalin content (GRSP); „labile“ carbon content; potential wettability index (PWI) ,  Certifikovaná metodika (NmetC),  ČZU v Praze,  Osvědčení Č.j. MZE-77192/2025-13124,  Snížení ceny laboratorních analýz půdních vzorků. Rychlejší rozhodování při určování opatření určených k podpoře půdní úrodnosti a obsahu/kvality půdní organické hmoty.,  ČZU v Praze,  Výsledek je využíván bez omezení okruhu uživatelů,  Odbor rostlinných komodit MZe ČR,  2025-11-04</t>
  </si>
  <si>
    <t>DUCHÁČEK Jaromír; PRAUS Lukáš; CIHLÁŘOVÁ Kateřina; GAŠPARÍK Matúš; SZÁKOVÁ Jiřina; TLUSTOŠ Pavel; CODL Radim; KAPLAN Lukáš; STÁDNÍK Luděk a MAREŠOVÁ Nikola. Úprava krmné dávky dojeného skotu formou selenizované siláže pro dosažení produkce mléka se zvýšeným obsahem selenu jako funkční potraviny. 2025 blood; feces; feed ration; fortification of maize silage; milk; selenium; somatic cell count,  Certifikovaná metodika (NmetC),  ČZU v Praze,  Osvědčení č. MZE-89514/2025-13141,  Náklady na nákup selenanu a na jeho samostatnou aplikaci v dávce 80 g Se na ha zvýšily celkové náklady na pěstování o 660 Kč/ha. Při zastoupení kukuřičné siláže v krmné dávce dojnice ve výši 21 kg/den činí tyto vícenáklady 0,34 Kč/krmný den. Přínosem aplikace je pozitivní efekt na kvalitu mléka z pohledu technologického. To přinese při zpeněžování zlepšení sazby, resp. nepřímo přes snížení výskytu např. mastitid zvýšení užitkovosti. Promítnutím lepšího zdravotního stavu by pak mělo být i snížení nákladů na léčbu a % brakovaných dojnic. Pokud budeme vycházet z aktuálně cca 750 kusů základního stáda a průměrné produkce 12 500 kg/laktaci a mezidobí okolo 390 dnů , tak můžeme dojít za ideálních podmínek k produkci cca 8 774 000 litrů. Zvýšení tržeb se poté může rovnat okolo 1 Kč na litr vyprodukovaného mléka. Celkový finanční přínos fortifikace organického Se do siláže se v podobném chovu rovná zhruba zvýšení tržeb a pravděpodobně i zisku v hodnotě 8 774 000 Kč.,  ČZU v Praze,  Výsledek je využíván bez omezení okruhu uživatelů,  Ministerstvo zemědělství ČR,  2025-12-29</t>
  </si>
  <si>
    <t>KBFR</t>
  </si>
  <si>
    <t>HŘEBEČKOVÁ Tereza; KOŠNÁŘ Zdeněk; MERCL Filip; KRAUS Kamil; MÍCHAL Pavel a TLUSTOŠ Pavel. Implementace biocharu do kompostovacích a vermikompostovacích směsí. 2025 composting; vermicomposting; biochar; emissions; nutrients,  schválená metodika (NmetS),  ČZU v Praze,  Osvědčení Č.j. MZE-74287/2024-13123,  Pokusy v provozních podmínkách prokázaly, že přídavek dřevního biocharu, zejména v 1 % obj., přispívá ke snížení emisí a zlepšení vlastností výsledného produktu, aniž by negativně ovlivnil ekonomiku výroby,  ČZU v Praze,  Výsledek je využíván bez omezení okruhu uživatelů,  Odbor rostlinných komodit MZe ČR,  2025-11-04</t>
  </si>
  <si>
    <t>KGŠ</t>
  </si>
  <si>
    <t>**HAUSVATER Ervín; **DOLEŽAL Petr; **ŠEDOVÁ Anna; **KOCOUREK František; **STARÁ Jitka; **SKOKOVÁ HABUŠTOVÁ Oxana; **NERMUŤ Jiří; **PŮŽA Vladimír; SEDLÁK Petr; SEDLÁKOVÁ Vladimíra a **EXNAROVÁ Jana. Metodika ochrany sadbových brambor proti přenašečům virových chorob. 2025 Integrated potato protection; seed potato production; potato viral diseases,  Certifikovaná metodika (NmetC),  PI93,  Metodika bude využita Českým bramborářským svazem z.s. (IČO: 46484388), zastoupeným Ing. Josefem Králíčkem, na základě smlouvy č. OCH/01/2025 ze dne 21.10.2025,  Důsledným dodržováním uvedených postupů lze snížit procento sestupnění a neuznání sadbových porostů přibližně o polovinu, tedy na přibližně 5 %. Konkrétnější vyčíslení a přínos pro pěstitele sadby se však může velmi lišit v závislosti na náchylnosti odrůd k virovým chorobám a množitelském stupni. Dle ÚKZÚZ se v ČR v roce 2025 množilo 189 odrůd brambor na 2 704 ha. V roce 2024 byla produkce sadby 65 666 t a průměrný výnos činil 23,71 t/ha, cena sadby v hospodářském roce 2024/25 byla 10 858 Kč/t (údaje ČSÚ). Neuznání 11 % ploch odpovídá produkci 7 223 t v hodnotě 78 370 tis. Kč. Tato produkce byla realizována buď jako farmářská sadba nebo konzum za přibližně poloviční cenu se ztrátou 39 185 tis. Kč. Uplatnění metodiky by mělo každoročně přinést 19 593 tis. Kč. Aplikace metodiky sníží náklady na zbytečná ošetření aktuálně neúčinnými přípravky a sníží negativní dopady na životní prostředí. Navýšení nákladů u vyšších stupňů množení vznikne při využití slaměného mulče, či netkané textilie.,  PI93,  Výsledek je využíván bez omezení okruhu uživatelů,  Ústřední kontrolní a zkušební ústav zemědělský v Brně,  2025-11-12</t>
  </si>
  <si>
    <t>**DOLEŽAL Petr; **HAUSVATER Ervín; **ŠEDOVÁ Anna; **LITSCHMANN Tomáš; SEDLÁK Petr; SEDLÁKOVÁ Vladimíra; **PAVELA Roman; **KOVAŘÍKOVÁ Kateřina; **ŽABKA Martin a **EXNAROVÁ Jana. Preventivní, agrotechnické a ostatní nechemické a podpůrné metody v ochraně brambor proti vybraným škodlivým činitelům. 2025 Integrated potato protection; potato diseases and pests; preventive measures; prognosis and signaling,  Certifikovaná metodika (NmetC),  PI95,  Metodika bude využita Českým bramborářským svazem z.s. (IČO: 46484388), zastoupeným Ing. Josefem Králíčkem, na základě smlouvy č. OCH/02/2025 ze dne 18.11.2025,  Náklady na pesticidní přípravky v integrované ochraně brambor tvoří přibližně 10 až 12 % z celkových nákladů, tedy 12 000–14 400 Kč z celkových nákladů 120 000 Kč na pěstování 1 ha brambor. Tento podíl ale může být významně vyšší např. v tzv. plísňových letech, v případě nutných opravných aplikací herbicidy nebo při silném tlaku mandelinky. Využití prognózy a signalizace u plísně bramboru nebo alternariových skvrnitostí může snížit náklady na zbytečná fungicidní ošetření a omezit ztráty ve výši jednotek až desítek procent. Vhodný výběr odrůdy v souladu s odpovídající lokalitou umožňuje vynechat fungicidní ošetření proti vločkovitosti nebo zvýšit jeho účinnost. Soulad mezi náchylností odrůdy k obecné strupovitosti a volbou pozemku zvýší výtěžnost konzumních hlíz nebo zabrání náhradnímu využití. Kombinace intenzivního mechanického zpracování půdy s včasnou sklizní může zamezit ztrátám v řádu desítek procent způsobených drátovci nebo znehodnocení celé sklizně.,  PI95,  Výsledek je využíván bez omezení okruhu uživatelů,  Ústřední kontrolní a zkušební ústav zemědělský v Brně,  2025-12-02</t>
  </si>
  <si>
    <t>**ČERMÁKOVÁ Eliška; ČERMÁKOVÁ Agáta; VAŠEK Jakub; **TÁBOROVÁ Karolína; **ZDEŇKOVÁ Kamila a VEJL Pavel. Využití multiplexní polymerázové řetězové reakce pro autentizaci vybraných druhů hmyzu. 2025 insect authentication; DNA analysis; PCR; novel foods; food adulteration,  Certifikovaná metodika (NmetC),  ISBN 978-80-7592-313-4,  Smlouva č. ISBN 978-80-7592-313-4 mezi VŠCHT v Praze  a  Státním veterinárním ústavem Praha (MVDr. Kamil Sedlák, Ph.D.),  Metoda qPCR umožní významnou úsporu nákladů a času, které jsou nyní potřebné pro komplexní analýzu a následnou identifikaci získaných izolátů pomocí sekvenování nebo jiných metod. V porovnání s PCR je pak výhodou detekce fluorescenčního signálu v reálném čase, což zkracuje dobu nezbytnou pro analýzu. Výhodou metody PCR obecně je dále fakt, že není potřeba obsáhlá bioinformatická analýza, což ušetří čas pro analýzu získaných dat. Vyhodnocení výsledků zvládne i dobře proškolený pracovník. Na rozdíl od metabolomických analýz by výsledky neměly být ovlivněny podmínkami chovu hmyzu.,  ISBN 978-80-7592-313-4,  Výsledek je využíván bez omezení okruhu uživatelů,  Státní zemědělská a potravinářská inspekce (SZPI), Květná 15, 603 00 Brno (Mgr. Jan Radoš a Ing. Jan Adamec),  2025-12-08</t>
  </si>
  <si>
    <t>KCHHZ</t>
  </si>
  <si>
    <t>BAHELKA Ivan; ČÍTEK Jaroslav; STUPKA Roman; ŠPRYSL Michal; **BĚLKOVÁ Jaroslava; **WEISBAUEROVÁ Eva a **KAMENÍK Josef. KLASIFIKACE JATEČNÝCH PRASAT PŘÍSTROJEM ISD-05. 2025 carcass; SEUROP; lean meat,  Certifikovaná metodika (NmetC),  ISBN 978-80-213-3459-5,  Metodika byla vydána Výzkumným ústavem živočišné výroby, v. v. i., Přátelství 815, 104 00 Praha – Uhříněves; Českou zemědělskou univerzitou v Praze, Kamýcká 129, 165 00 Praha-Suchdol a Veterinární univerzitou Brno, Palackého tř. 1946/1, 612 42 Brno-Královo Pole.  Cílem metodiky je klasifikace jatečně upravených těl (JUT) prasat přístrojem FOM II na podkladě regresní rovnice pro predikci podílu svaloviny v jatečném těle konstruované speciálně pro tento přístroj a odpovídající současné úrovni populace prasat v ČR.,  Domníváme se, že předložená inovovaná regresní rovnice pro přístroj IS-D-05 může napravit tuto neobjektivnost a přinést tak vyšší ekonomický profit pro chovatele prasat – větší podíl jatečných těl v kvalitativně lepších třídách S a E se rovná lepší zpeněžení. Z pohledu zvýšených nákladů se zavedením nové rovnice do praxe je třeba počítat snad pouze s náklady pro provozovatele jatek, u kterých bude nová rovnice instalována. Na druhé straně i zpracovatelé jatečných prasat můžou profitovat z většího počtu zmasilejších jatečných půlek použitých pro vlastní výrobu kvalitních produktů nebo při prodeji do obchodní sítě.,  ISBN 978-80-213-3459-5,  Výsledek je využíván bez omezení okruhu uživatelů,  Ministerstvo zemědělství ČR,  2025-01-23</t>
  </si>
  <si>
    <t>BAHELKA Ivan; ČÍTEK Jaroslav; STUPKA Roman; ŠPRYSL Michal; **BĚLKOVÁ Jaroslava; **WEISBAUEROVÁ Eva a **KAMENÍK Josef. KLASIFIKACE JATEČNÝCH PRASAT PŘÍSTROJEM ISD-15. 2025 carcass; SEUROP; lean meat,  Certifikovaná metodika (NmetC),  978-80-213-3460-1,  Metodika byla vydána Výzkumným ústavem živočišné výroby, v. v. i., Přátelství 815, 104 00 Praha – Uhříněves; Českou zemědělskou univerzitou v Praze, Kamýcká 129, 165 00 Praha-Suchdol a Veterinární univerzitou Brno, Palackého tř. 1946/1, 612 42 Brno-Královo Pole.  Cílem metodiky je klasifikace jatečně upravených těl (JUT) prasat přístrojem FOM II na podkladě regresní rovnice pro predikci podílu svaloviny v jatečném těle konstruované speciálně pro tento přístroj a odpovídající současné úrovni populace prasat v ČR.,  Domníváme se, že předložená inovovaná regresní rovnice pro přístroj IS-D-15 může napravit tuto neobjektivnost a přinést tak vyšší ekonomický profit pro chovatele prasat – větší podíl jatečných těl v kvalitativně lepších třídách S a E se rovná lepší zpeněžení. Z pohledu zvýšených nákladů se zavedením nové rovnice do praxe je třeba počítat snad pouze s náklady pro provozovatele jatek, u kterých bude nová rovnice instalována. Na druhé straně i zpracovatelé jatečných prasat můžou profitovat z většího počtu zmasilejších jatečných půlek použitých pro vlastní výrobu kvalitních produktů nebo při prodeji do obchodní sítě.,  978-80-213-3460-1,  Výsledek je využíván bez omezení okruhu uživatelů,  Ministerstvo zemědělství ČR,  2025-01-23</t>
  </si>
  <si>
    <t>**KINTEROVÁ Veronika; DUCHÁČEK Jaromír; **TORALOVÁ Tereza; GAŠPARÍK Matúš; MAREŠOVÁ Nikola; CODL Radim; **BEZDÍČEK Jiří; **SEKANINOVÁ Jana; **JANKŮ Martina; STÁDNÍK Luděk a **PETŘIVALSKÝ Marek. Metodika pro optimalizaci výtěžnosti oocytů u dojnic s jejich následným in vitro oplozením. 2025 oocyte aspiration; reproduction; blood metabolite content; oxidative status; oocyte maturation; oocyte quality.,  Certifikovaná metodika (NmetC),  QK22010270-V6,  Vydala ji Českou zemědělskou univerzitu v Praze, Kamýcká 129, Praha - Suchdol, 16500, 2025. ISBN: 978-80-213-3516-5. Metodika má 55 stran. Existence metodiky je doložená statutárně podepsanou smlouvou o aplikaci metodiky mezi Českou zemědělskou univerzitou v Praze (IČO: 60460709), a společností TAURA ET s. r.o. (IČO: 27468607) ze dne 27.10.2025. Metodika je volně dostupná na stránkách Katedry chovu hospodářských zvířat: https://katedry.czu.cz/ksz/chov-skotu. Reprodukce je klíčová vlastnost jak pro chov skotu, kde hraje významnou roli pro produkci, tak v jeho šlechtění. Skutečnost, že skot je uniparní zvíře a má dlouhý generační interval (Stupka et al. 2013) je limitujícím faktorem pro rozsáhlé šíření geneticky cenných jedinců. Aplikace biotechnologií v oblasti reprodukce hospodářských zvířat přináší nové možnosti, jak zintenzivnit selekční tlak (Machatková et al. 2021), zefektivnit využití pohlavních buněk geneticky cenných jedinců a urychlit genetický zisk (Machatková et al. 2016). Do popředí šlechtitelské praxe se v zahraničí dostává odběr oocytů od živých dárkyň pomocí transvaginální aspirace neboli ovum pick-up (OPU) metody společně s produkcí embryí in vitro (IVP) (Viana 2022). Tato metoda umožňuje opakovaný odběr oocytů od širokého spektra dárkyň (Galli et al. 2001), a to i bez hormonální stimulace. Jedná se o nejpružnější a nejopakovatelnější techniku produkce embryí od živých dárkyň (Galli et al. 2003). Cílem této metodiky je představit možnosti hodnocení kvality oocytů v laboratorních podmínkách. Dílčím cílem je analýza faktorů metabolického a oxidačního stresu ovlivňující zrání oocytů a jejich následnou použitelnost. Optimalizací faktorů totiž může dojít ke zvýšení počtu a zlepšení kvality aspirovaných oocytů. Tím bude dán předpoklad pro zvýšený zájem o tuto biotechnologickou metodu, která také zlepší genetický pokrok zejména v populaci dojeného skotu. ,  Metody aspirace oocytů (OPU) a následné oplození in vitro (IVF) jsou materiálově a finančně poměrně nákladná záležitost. OPU/IVP ve srovnání s MOET (multiple ovulation and embryo transfer) vyžaduje sofistikovanější a nákladnější laboratorní prostředí. Pro realizaci OPU je zapotřebí specifické vybavení, jehož pořizovací cena je v řádu několika stovek tisíc Kč. Při optimalizaci procesů a načasování získávání oocytů podle metabolického a oxidačního stavu dojnic je předpoklad získání nejen vyššího počtu oocytů, ale i jejich zlepšené oplozovací schopnosti. Tím může být nejen snížen průměrný náklad na jeden kvalitní in vivo aspirovaný oocyt, ale i cena embryí po kvalitních plemenících. Tyto aspekty podpoří vyšší rozšíření této biotechnologické metody tak, jak je již prováděna v jiných chovatelsky rozvinutých státech světa. Uvedené předpoklady a opatření mohou v jednom chovu dojeného skotu přinést roční zisky a úspory nákladů v řádu několika set tisíc Kč.,  QK22010270-V6,  Výsledek je využíván bez omezení okruhu uživatelů,  Ministerstvo zemědělství ČR,  2025-12-16</t>
  </si>
  <si>
    <t>DUCHÁČEK Jaromír; LEGAROVÁ Veronika; GAŠPARÍK Matúš; KEJDOVÁ RYSOVÁ Lucie; CODL Radim; STÁDNÍK Luděk; **HANUŠ Oto a **NEJESCHLEBOVÁ Hana. Metodika pro zaprahování dojnic a eliminaci mastitid v ekologickém zemědělství. 2025 antimicrobial resistence; milk quality; mastitis; microbial cultivation; somatic cell count; dry-off of dairy cows; initiation of lactation,  Certifikovaná metodika (NmetC),  QK21010123-V5,  Vydala ji Českou zemědělskou univerzitu v Praze, Kamýcká 129, Praha - Suchdol, 16500, 2025. ISBN: 978-80-213-3514-1. Metodika má 45 stran. Existence metodiky je doložená statutárně podepsanou smlouvou o aplikaci metodiky mezi Českou zemědělskou univerzitou v Praze (IČO: 60460709), a společností RUBELIT, s.r.o. (IČO: 49969277)  ze dne 02.09.2025. Metodika je volně dostupná na odkazu: https://agronavigator.cz/sites/...... a na stránkách Katedry chovu hospodářských zvířat: https://katedry.czu.cz/ksz/chov-skotu. Klíčovým aspektem v průběhu mezidobí u dojeného skotu je zaprahování a okoloporodní období, kdy dochází k velkým fyziologickým změnám v organismu. Tyto změny se promítají do výkyvů nejen v hormonální rovnováze, ale i do zdravotního stavu krav a hodnot reprodukčních ukazatelů. Dojnice jsou nejvíce z produkčních chorob ohroženy výskytem zánětu mléčné žlázy, tedy mastitidy. Cílem této metodiky je vytvořit nástroj pro výběr vhodných metod zaprahování u dojnic v ekologickém systému chovu skotu. Podstata spočívá ve využití principů již zavedených systémů zaprahování z jiných států Evropy s aplikací do českých podmínek. Cílené sledování parametrů užitkovosti a kvality mléka ve vhodném čase před zaprahnutím a vyhodnocování na úrovni nejenom vemene, ale i jednotlivých čtvrtí/struků, dává předpoklad pro cílenější a preciznější zaprahování dojnic. Úspěšnost doporučení na zaprahování lze pak vyhodnotit výskytem mastitid, kvalitou mléka a případnými mikrobiálními nálezy po otelení.,  Samo o sobě tvorba plánu selektivního zaprahování tedy pro chovatele v ekologickém zemědělství představuje pouze menší investici. Úspora je ovšem ve sníženém množství antimikrobiálních látek a potřebě aplikace od veterinárního lékaře. Neocenitelnou výhodou systému selektivního zaprahování dojnic v ekologickém systému chovu je také snižování úrovně antimikrobiální rezistence, což je hlavní cíl opatření komentovaných v této metodice. S komplexním pojetím selektivních kritérií pro zaprahování je pak nepřímý zisk i ve snížení brakace, zlepšení reprodukce a zvýšení množství dodávaného mléka do mlékáren od krav, které méně často trpí, nebo netrpí vůbec zánětem mléčné žlázy. V tomto případě lze odhadovat ekonomický přínos až v řádu desetitisíců Kč za rok v každém z chovů a milionů Kč na úrovni krav chovaných v EZ v ČR. ,  QK21010123-V5,  Výsledek je využíván bez omezení okruhu uživatelů,  Ministerstvo zemědělství ČR,  2025-12-15</t>
  </si>
  <si>
    <t>GAŠPARÍK Matúš; CODL Radim; DUCHÁČEK Jaromír; LEGAROVÁ Veronika; KEJDOVÁ RYSOVÁ Lucie; **HANUŠ Oto; **NEJESCHLEBOVÁ Hana; STÁDNÍK Luděk a **KŇOUŘEK Michal. Metodika pro zaprahování dojnic a snížení výskytu mastitid v konvenčním zemědělství. 2025 antibiotics; antibiotic resistance; conventional dairy farming; dairy cows; mastitis; milk quality; selective dry cow therapy; somatic cell count; udder health.,  Certifikovaná metodika (NmetC),  QK21010123-V2,  Vydala ji Česká zemědělská univerzita v Praze, Kamýcká 129, Praha - Suchdol, 16500, 2025. ISBN: 978-80-213-3534-9. Metodika má 57 stran. Existence metodiky je doložená statutárně podepsanou smlouvou o aplikaci metodiky mezi Českou zemědělskou univerzitou v Praze (IČO: 60460709), Výzkumným ústavem mlékárenským, s.r.o. (IČO: 26722861) a společností Poláček Farma Hole, s.r.o. (IČO: 27152383)  ze dne 25.11.2025. Metodika je volně dostupná na odkazu: https://agronavigator.cz/sites/...... a na stránkách Katedry chovu hospodářských zvířat: https://katedry.czu.cz/ksz/chov-skotu. Zaprahování a s ním spjatá aplikace antimikrobiálních látek (ATML) bylo v posledních desetiletích standardní součástí řízení zdraví vemene na farmách dojeného skotu po celém světě. Cílem této metodiky je vytvořit praktický nástroj pro výběr vhodných kritérií a metod pro selektivní zaprahování dojnic v konvenčním systému chovu. Podstata spočívá ve využití principů již zavedených systémů zaprahování z jiných států Evropy s aplikací do podmínek ČR. Cílené sledování parametrů užitkovosti, zdraví vemene a kvality mléka ve vhodném čase před zaprahnutím s vyhodnocováním na úrovni vemene, či jednotlivých čtvrtí, dává předpoklad pro efektivnější zaprahování dojnic. Úspěšnost doporučení na zaprahování lze pak vyhodnotit výskytem mastitid, kvalitou mléka a případnými mikrobiálními nálezy v mléce po otelení.,  Mastitidy jsou tedy spojeny s velkými finančními náklady (v průměru na 6000 – 9000 Kč). Pokud se povede zavést účinný systém NEATB zaprahování, tak se tyto náklady v běžných chovech nebudou zvyšovat. Hlavním přínosem by měla být úspora nákladů na veterinární přípravky. Můžeme uvažovat, že se využitím stájových testů zvýší o určitou částku náklady na plemenici. Farmový kultivační test stojí cca 150 Kč. K tomuto je třeba pak připočítat náklady spojené s identifikací patogenů, to je cca 500 – 1.000 Kč. Na druhou stranu ceny veterinárních léčiv a úkonů se na jednu dojnici mohou pohybovat také v řádu několika set Kč. Tedy reálným přepočtem na základě běžných cen veterinárních úkonů v konvenčních chovech můžeme dojít k potenciální úspoře okolo 50 – 200 Kč na NEATB zaprahnutou dojnici. Celkově se pak úspora podle podílu NEATB zaprahnutých krav, či čtvrtí může v průměrných chovech vyšplhat k několika tisíců až desetitisíců Kč za rok. ,  QK21010123-V2,  Výsledek je využíván bez omezení okruhu uživatelů,  Ministerstvo zemědělství ČR,  2025-12-15</t>
  </si>
  <si>
    <t>SAVVULIDI FILIPP GEORGIJEVIČ; DUCHÁČEK Jaromír; KOVÁŘOVÁ Veronika; CODL Radim; GAŠPARÍK Matúš; PTÁČEK Martin; **JANKŮ Martina; **SEKANINOVÁ Jana; **BEZDÍČEK Jiří a STÁDNÍK Luděk. Optimalizace metod řízení kvality ejakulátu a inseminačních dávek u býků v závislosti na úrovni metabolismu a teplotního stresu. 2025 spermatogenesis; bull semen production; seasonality; temperature-humidity index; oxidative stress; microclimatic conditions; diluents; blood collection; biochemical analysis; semen collection; sperm flow cytometry; motility analysis; quantitative and qualitative sperm parameters; correlation analysis.,  Certifikovaná metodika (NmetC),  QK22010270-V1,  Vydala ji Českou zemědělskou univerzitu v Praze, Kamýcká 129, Praha - Suchdol, 16500, 2025. ISBN: 978-80-213-3517-2. Metodika má 41 stran. Existence metodiky je doložená statutárně podepsanou smlouvou o aplikaci metodiky mezi Českou zemědělskou univerzitou v Praze (IČO: 60460709), a společností NATURAL spol. s r.o. (IČO: 41693639)  ze dne 29.10.2025. Metodika je volně dostupná na na stránkách Katedry chovu hospodářských zvířat: https://katedry.czu.cz/ksz/chov-skotu. Cílem této metodiky je shrnout nejnovější poznatky v aspektu optimalizace výroby inseminačních dávek býků. Zaměřuje se zejména na inovace v oblasti ředidel, s důrazem na využití rostlinných či syntetických složek. Tyto složky mohou snížit riziko přenosu nebezpečných chorob prostřednictvím ředidel a zároveň zlepšit kvalitu inseminačních dávek. Dále se věnuje sezónním a klimatickým vlivům na produkci spermatu u býků. Tyto informace jsou dále zasazeny do kontextu celkového oxidačního stavu krve býků. Na základě těchto poznatků nabízí praktická doporučení pro optimální načasování odběru ejakulátu a výroby inseminačních dávek. Uplatnění poznatků z této metodiky přispěje ke zlepšení kvantitativních i kvalitativních parametrů inseminačních dávek s předpokladem vyšší plodnosti krav, a tím i k vyšší ekonomické efektivitě chovu skotu.,  Navrhovaná doporučení umožní zvýšení počtu vyrobených inseminačních dávek z jednoho odběru býka odhadem o 10 %. Lze tedy předpokládat zvýšení počtu vyrobených inseminačních dávek od jednotlivých býků o cca 20 na jeden odběr. Roční produkce se pak může zvýšit při využívání 20 býků na produkci spermatu 2 x týdně o 43 200 inseminačních dávek za rok. To při průměrné ceně inseminační dávky 500 Kč dělá zvýšení potenciálních tržeb o 21 600 000 Kč. Udržení, resp. zvýšení oplozovací schopnosti inseminačních dávek potenciálně může představovat významný ekonomický přínos pro chovatele dojnic. To při vyčíslení ceny jedné inseminační dávky na zhruba 500 Kč a zvýšení % zabřezávání v průměrném chovu čítajícího 300 kusů základního stáda o 1 %, činí úspory nákladů minimálně 1500 Kč, a to bez započítání nákladů inseminační služby. V měřítku využití ve všech stádech skotu chovaného skotu v ČR (zhruba 1000) pak zisk, resp. snížení nákladů odpovídá 1 500 000 Kč.,  QK22010270-V1,  Výsledek je využíván bez omezení okruhu uživatelů,  Ministerstvo zemědělství ČR,  2025-12-15</t>
  </si>
  <si>
    <t>**HANUŠ Oto; KEJDOVÁ RYSOVÁ Lucie; LEGAROVÁ Veronika; DUCHÁČEK Jaromír; **NEJESCHLEBOVÁ Hana; **RYCHLÍKOVÁ Monika; **KLIMEŠOVÁ Marcela a **JEDELSKÁ Radoslava. Selekce dojnic v kontrole užitkovosti  k neantibiotickému zasušení laktace. 2025 dairy cow; milk yield; individual milk sample; milk recording; lactose; somatic cell count; milk secretion disorders; lactation drying, antibiotics,  schválená metodika (NmetS),  QK21010123-V6,  Pro Výzkumný ústav mlékárenský s.r.o. vydal MILCOM a.s., Ke Dvoru 12a, Praha 6, 16000, 2025. ISBN: 978-80-88390-15-2 (MILCOM a.s.). Metodika má 33 stran. Existence metodiky je doložená statutárně podepsanou smlouvou o aplikaci metodiky mezi Výzkumným ústavem mlékárenským s.r.o. Praha (IČO: 26722861), Česká zemědělská univerzita (IČO: 60460709), MVDr. Jiří Mašek s.r.o. (IČO: 28291433) Českomoravská společnost chovatelů a.s. (IČO:26162539) ze dne 20.08.2025. Metodika je volně dostupná na odkazu: https://agronavigator.cz/sites/default/files/2025-12/Selekce_dojnic_v_kontrole_uzitkovosti_0.pdf Pravidelná kontrola průběhu dynamiky zdravotních ukazatelů mléka během laktace dojnic přináší možnost vhodné reakce prostřednictvím selekce dojnic k neantibiotickému zasušení laktace. Uvedené může přinést redukci spotřeby antibiotik v mlékařství a tím pokles rizika vzniku rezistentních kmenů mastitidních patogenů. Měsíční report podle relevantního algoritmu, v souladu s postupem metodiky, může být potenciální součástí druhotného využití dat kontroly mléčné užitkovosti (sériové analytické výsledky individuálních vzorků mléka) ke kontrole zdravotního stavu zvířat s ohledem na výskyt produkčních onemocnění. To může být přínosem pro lepší zdraví zvířat, lepší kvalitu mléka, efektivitu mlékařství, bezpečnost mléčného potravinového řetězce i kvalitu životního prostředí  ,  Ekonomický dopad je součástí kontroly zdravotního stavu dojnic. Zlepšení prevence produkčních poruch sekrece mléka může tvořit podíl do 2 % efektu ze zajištění zlepšeného zdravotního stavu krav, tedy redukce běžných ztrát z produkčních chorob. Objem ztrát z produkčních poruch za rok v ČR je min. 130 000 000 l mléka (z toho 2 % předpokládaného efektu zlepšení činí cca 33,8 mil. Kč při ceně 13 Kč za 1 litr mléka). Finanční efekt ze snižování použití antibiotik v mlékařství pro snížení rizika vzniku rezistentních patogenů lze obtížně vyčíslit, je ale přínosem pro kvalitu životního prostředí. Jednorázové náklady na zavedení postupu mohou pro uživatele s centrální působností činit v ČR celkem 150 tis. Kč (mzdy a poplatky za služby, popř. relevantní hardware, doplňky softwarového vybavení KU). Přínos pro uživatele, za rozšíření spektra služeb KU, za provedené rutinní screening-poradenství, by mohl činit, cca 100 tis. Kč ročně. Efekt je s roční opakovatelností.,  QK21010123-V6,  Výsledek je využíván bez omezení okruhu uživatelů,  Česká plemenářská inspekce, Slezská 100/7, Praha 2, 120 00,  2025-08-20</t>
  </si>
  <si>
    <t>DUCHÁČEK Jaromír; LEGAROVÁ Veronika; GAŠPARÍK Matúš; KEJDOVÁ RYSOVÁ Lucie; CODL Radim; STÁDNÍK Luděk; **HANUŠ Oto a **NEJESCHLEBOVÁ Hana. Metodika pro zaprahování dojnic a eliminaci mastitid v ekologickém zemědělství. 2025 antimicrobial resistence; milk quality; mastitis; microbial cultivation; somatic cell count; dry-off of dairy cows; initiation of lactation,  Certifikovaná metodika (NmetC),  QK21010123-V5,  Vydala ji Česká zemědělská univerzita v Praze, Kamýcká 129, Praha - Suchdol, 16500, 2025. ISBN: 978-80-213-3514-1. Metodika má 45 stran. Existence metodiky je doložená statutárně podepsanou smlouvou o aplikaci metodiky mezi Českou zemědělskou univerzitou v Praze (IČO: 60460709), a společností RUBELIT, s.r.o. (IČO: 49969277)  ze dne 02.09.2025. Metodika je volně dostupná na odkazu: https://agronavigator.cz/sites/...... a na stránkách Katedry chovu hospodářských zvířat: https://katedry.czu.cz/ksz/chov-skotu. Klíčovým aspektem v průběhu mezidobí u dojeného skotu je zaprahování a okoloporodní období, kdy dochází k velkým fyziologickým změnám v organismu. Tyto změny se promítají do výkyvů nejen v hormonální rovnováze, ale i do zdravotního stavu krav a hodnot reprodukčních ukazatelů. Dojnice jsou nejvíce z produkčních chorob ohroženy výskytem zánětu mléčné žlázy, tedy mastitidy. Cílem této metodiky je vytvořit nástroj pro výběr vhodných metod zaprahování u dojnic v ekologickém systému chovu skotu. Podstata spočívá ve využití principů již zavedených systémů zaprahování z jiných států Evropy s aplikací do českých podmínek. Cílené sledování parametrů užitkovosti a kvality mléka ve vhodném čase před zaprahnutím a vyhodnocování na úrovni nejenom vemene, ale i jednotlivých čtvrtí/struků, dává předpoklad pro cílenější a preciznější zaprahování dojnic. Úspěšnost doporučení na zaprahování lze pak vyhodnotit výskytem mastitid, kvalitou mléka a případnými mikrobiálními nálezy po otelení.,  Samo o sobě tvorba plánu selektivního zaprahování tedy pro chovatele v ekologickém zemědělství představuje pouze menší investici. Úspora je ovšem ve sníženém množství antimikrobiálních látek a potřebě aplikace od veterinárního lékaře. Neocenitelnou výhodou systému selektivního zaprahování dojnic v ekologickém systému chovu je také snižování úrovně antimikrobiální rezistence, což je hlavní cíl opatření komentovaných v této metodice. S komplexním pojetím selektivních kritérií pro zaprahování je pak nepřímý zisk i ve snížení brakace, zlepšení reprodukce a zvýšení množství dodávaného mléka do mlékáren od krav, které méně často trpí, nebo netrpí vůbec zánětem mléčné žlázy. V tomto případě lze odhadovat ekonomický přínos až v řádu desetitisíců Kč za rok v každém z chovů a milionů Kč na úrovni krav chovaných v EZ v ČR. ,  QK21010123-V5,  Výsledek je využíván bez omezení okruhu uživatelů,  Ministerstvo zemědělství ČR,  2025-12-15</t>
  </si>
  <si>
    <t>ROS-SANTAELLA Jose Luis; PINTUS Eliana; NOVÝ Pavel a SCARINGI Maria. Postup ředění a uchovávání kančích inseminačních dávek za použití alternativních antimikrobiálních látek. 2025 Pig; ejaculate; gamets; storage,  Certifikovaná metodika (NmetC),   MZE-42231/2025-13141,  Tato metodika je určena jak pro inseminační stanice kanců, tak pro výzkumné účely. Přítomnost  lysozymu v tělních tekutinách zvířat, včetně spermatu a cervikálního hlenu, naznačuje,  že přidání tohoto enzymu do ředidel spermatu může být potenciálně vhodné i pro reprodukci  jiných druhů zvířat. Na jedné straně kroky navržené pro odběr a ředění kančího spermatu  společně s přídavkem lysozymu do ředicího roztoku BTS sníží bakteriální kontaminaci  pod maximální hranici doporučenou pro metody UI nebo výzkumné aktivity. Na druhé straně  lysozym pomáhá udržovat optimální parametry spermatu a na rozdíl od gentamicinu neprokázal  žádnou cytotoxicitu. Na rozdíl od technik využívajících konvenční antibiotika tato metoda  nevede k rozvoji bakteriální rezistence (Espeche a kol., 2023), která je v současnosti  považována za jednu z hlavních globálních zdravotních hrozeb (WHO, 2023). Zavedení této  metody do praxe tak umožní snížit množství konvenčních antibiotik používaných  v zemědělství, a tím přispěje ke zpomalení šíření AMR. Zároveň umožní splnění požadavku  EU na uvážlivé používání antibiotik (EU, 2023). ,  Při koncentraci uvedené v této metodice a při přípravě jednoho litru ředidla spermatu  je lysozym přibližně o 42 % levnější než gentamicin (321,60 Kč při koncentraci 500 µg/ml oproti 552,50 Kč při koncentraci 250 µg/ml), což je nejčastěji používané antibiotikum při ředění spermatu kanců. Kromě toho použití lysozymu nepředstavuje žádné riziko pro zdraví lidí  ani zvířat, jelikož se přirozeně vyskytuje v různých tělních tekutinách. Použití této alternativní  metody využívající lysozym přispěje v boji proti šíření bakteriální AMR po celém světě tím,  že nevyžaduje použití běžných antibiotik (určených i pro použití v humánní medicíně),  která se při procesu UI uvolňují do životního prostředí (zpětný tok spermatu z pohlavního traktu  samice). Lysozym také neutralizuje toxicitu způsobenou LPS, která negativně ovlivňuje funkci  spermií.  ,   MZE-42231/2025-13141,  Výsledek je využíván bez omezení okruhu uživatelů,  Ministerstvo zemědělství Těšnov 65/17, Praha 1,  2025-05-30</t>
  </si>
  <si>
    <t>KMVD</t>
  </si>
  <si>
    <t>MAREČKOVÁ Marketa; **KOPECKÝ Jan; TEJNECKÝ Václav; PATRMANOVÁ Tereza; HOFMEISTER Jan; HORÁK Jakub; DRÁBEK Ondřej; MÁSLOVÁ Alena; VOKURKOVÁ Petra; JOHANIS Hana a **FAITOVÁ Andrea. Postupy hodnocení a ochrany půdní biodiverzity na lesních lokalitách s různým antropogenním zatížením. 2025 forest soil; soil chemistry; soil biota,  Certifikovaná metodika (NmetC),  8116/SOPK/25,  xxx,  xxx,  8116/SOPK/25,  Výsledek je využíván orgány státní nebo veřejné správy,  AOPK,  2025-06-12</t>
  </si>
  <si>
    <t>KPOP</t>
  </si>
  <si>
    <t>**KODEŠ Vít; KODEŠOVÁ Radka; **SADCHENKO Alina; FÉR Miroslav; KOČÁREK Martin; NIKODEM Antonín; **ŠVECOVÁ Helena; KLEMENT Aleš; ZELINKA Jindřich; **GRABIC Roman a **ACKERMANOVÁ Markéta. Mapy mobility látek v půdním prostředí a specifické zranitelnosti podzemních vod pro emergentní organické mikropolutanty:  1,3-diphenylguanidin, triethylcitrát, kyselina naftalen-2-sulfonová, kyselina benzo(d)thiazol-2-sulfonová, 4-acetamidoantipyrin, 6:2 fluorotelomersulfonová kyselina. 2025 Organic micropollutants; Soil contamination; Groundwater contamination; Sorption,  Specializovaná mapa s odborným obsahem (Nmap),  mapa,  Mapa je k dispozici v elektronické formě. Vydal: Český hydrometeorologický ústav. ISBN 978-80-7653-085-0. Smlouva o uplatnění specializované mapy č. 25DOD99330015 byla uzavřena s Povodím Labe, s.p., se sídlem Víta Nejedlého 951/8, Slezské Předměstí, 500 03 Hradec Králové, dne 1. 12. 2025.,  Snížení nákladů na monitoring podzemních vod, a snížení/zabránění nákladů spojených s kontaminací půd a vod.,  mapa,  Výsledek je využíván bez omezení okruhu uživatelů,  Ministerstvo zemědělství, odbor vodohospodářské politiky,  2025-12-02</t>
  </si>
  <si>
    <t>**KODEŠ Vít; KODEŠOVÁ Radka; **SADCHENKO Alina; FÉR Miroslav; **ACKERMANOVÁ Markéta; NIKODEM Antonín; **ROZTOČILOVÁ Hedvika; **ŠVECOVÁ Helena; KLEMENT Aleš; **VÁLEK Petr; **MIKL Libor a **GRABIC Roman. Mapy výskytu látek v půdním  a vodním prostředí pro emergentní organické mikropolutanty:  1,3-diphenylguanidin, triethylcitrát, kyselina naftalen-2-sulfonová, kyselina benzo(d)thiazol-2-sulfonová, 4-acetamidoantipyrin, 6:2 fluorotelomersulfonová kyselina. 2025 Organic micropollutants; Soil contamination; Surface and groundwater contamination,  Specializovaná mapa s odborným obsahem (Nmap),  mapa,  Mapa je k dispozici v elektronické formě. Vydal: Český hydrometeorologický ústav. ISBN 978-80-7653-086-7. Smlouva o uplatnění specializované mapy č. 298/2025 byla uzavřena s Povodím Moravy, s.p. se sídlem Dřevařská 11, Brno, 602 00, dne 11. 12. 2025.,  Snížení nákladů na monitoring podzemních vod, a snížení/zabránění nákladů spojených s kontaminací půd a vod.,  mapa,  Výsledek je využíván bez omezení okruhu uživatelů,  Ministerstvo zemědělství, odbor vodohospodářské politiky,  2025-12-15</t>
  </si>
  <si>
    <t>VAŠÁT Radim; BORŮVKA Luboš; **NOVOTNÝ Radek; **ŠRÁMEK Vít; NĚMEČEK Karel; PAVLŮ Lenka; **FADRHONSOVÁ Věra; **HELLEBRANDOVÁ Kateřina a TEJNECKÝ Václav. Předpokládané změny sekvestrace uhlíku v důsledku očekávané změny druhové skladby lesů - Mapy predikce vývoje zásob organického uhlíku v celém profilu lesních půd pro roky 2030 a 2050. 2025 forest soil; carbon sequstration; climate change;,  Specializovaná mapa s odborným obsahem (Nmap),  QK22020217-V2,  Osvědčení MZE-3798/2025-16222/MAPA718 a osvědčení UKZUZ 015924/2025,  U mapových výstupů nepředpokládáme přímé ekonomické využití ve smyslu tržního zhodnocení. Nicméně jak vyplývá z rozsahu jejich využití, nepřímé ekonomické efekty pro sektor lesního hospodářství i celou společnost mohou být značné.,  QK22020217-V2,  Výsledek je využíván bez omezení okruhu uživatelů,  MZe,  2025-01-27</t>
  </si>
  <si>
    <t>KVD</t>
  </si>
  <si>
    <t>MODRÝ David; ČERNÝ Jiří; MATĚJŮ Petr; CELINA Seyma; TEKKARA Allan Obonyom; ITALIYA Jignesh; CIBULKA Petr; LUKŠÍKOVÁ Sára; DANĚK Ondřej; ČERNÁ BOLFÍKOVÁ Barbora; JANKOVSKÁ Ivana; SEHNAL Richard a LANGROVÁ Iva. Detekce a analýzy exotických patogenů a využití výsledků při forenzních analýzách s cílem dokladování trestné činnosti spojené s obchodem se zvířaty.. 2025 Illegal wildlife trade;  Biodiversity loss;  Geographic origin tracing;  Wildlife forensics;  Zoonotic diseases,  Certifikovaná metodika (NmetC),  VK01010103,  Metodika byla vypracovaná jako výstup VK01010103-V2 výzkumného projektu VK01010103, Metodologie identifikace a dalších forenzních analýz biologického materiálu a patogenů z volně žijících a exotických živočichů v rámci programu 1.VS OPSEC.,  veřejná soutěž programu OPSEC. VK- OTEVŘENÉ VÝZVY V BEZPEČNOSTNÍM VÝZKUMU 2023-2029,  VK01010103,  Výsledek je využíván orgány státní nebo veřejné správy,  Ministerstvo vnitra České Republiky,  2025-12-31</t>
  </si>
  <si>
    <t>ROS-SANTAELLA Jose Luis; PINTUS Eliana; NOVÝ Pavel a SCARINGI Maria. Postup ředění a uchovávání kančích inseminačních dávek  za použití alternativních antimikrobiálních látek. 2025 Pig; ejaculate; gamets; storage,  Certifikovaná metodika (NmetC),   MZE-42231/2025-13141,  Tato metodika je určena jak pro inseminačnístanice kanců, tak pro vy´zkumné účely. Přítomnost  lysozymu v tělních tekutinách zvířat, včetně spermatu a cervikálního hlenu, naznačuje,  že přidání tohoto enzymu do ředidel spermatu může by´t potenciálně vhodné i pro reprodukci  jiny´ch druhů zvířat. Na jedné straně kroky navržené pro odběr a ředění kančího spermatu  společně s přídavkem lysozymu do ředicího roztoku BTS sníží bakteriální kontaminaci  pod maximální hranici doporučenou pro metody UI nebo vy´zkumné aktivity. Na druhé straně  lysozym pomáhá udržovat optimální parametry spermatu a na rozdíl od gentamicinu neprokázal  žádnou cytotoxicitu. Na rozdíl od technik využívajících konvenční antibiotika tato metoda  nevede k rozvoji bakteriální rezistence (Espeche a kol., 2023), která je v současnosti  považována za jednu z hlavních globálních zdravotních hrozeb (WHO, 2023). Zavedení této  metody do praxe tak umožní snížit množství konvenčních antibiotik používany´ch  v zemědělství, a tím přispěje ke zpomalení šíření AMR. Zároveň umožní splnění požadavku  EU na uvážlivé používání antibiotik (EU, 2023). ,  Při koncentraci uvedené v této metodice a při přípravě jednoho litru ředidla spermatu  je lysozym přibližně o 42 % levnější než gentamicin (321,60 Kč při koncentraci 500 µg/ml oproti 552,50 Kč při koncentraci 250 µg/ml), což je nejčastěji používané antibiotikum při ředění spermatu kanců. Kromě toho použití lysozymu nepředstavuje žádné riziko pro zdraví lidí  ani zvířat, jelikož se přirozeně vyskytuje v různy´ch tělních tekutinách. Použití této alternativní  metody využívající lysozym přispěje v boji proti šíření bakteriální AMR po celém světě tím,  že nevyžaduje použití běžny´ch antibiotik (určeny´ch i pro použití v humánní medicíně),  která se při procesu UI uvolňují do životního prostředí (zpětny´ tok spermatu z pohlavního traktu  samice). Lysozym také neutralizuje toxicitu způsobenou LPS, která negativně ovlivňuje funkci  spermií.  ,   MZE-42231/2025-13141,  Výsledek je využíván bez omezení okruhu uživatelů,  Ministerstvo zemědělství Těšnov 65/17, Praha 1,  2025-05-30</t>
  </si>
  <si>
    <t>KZR</t>
  </si>
  <si>
    <t>ČERNÁ BOLFÍKOVÁ Barbora; SHANTHAKRISHNAN Divyadharshini; MATĚJŮ Petr; WALTEROVÁ Juliana; BERNÁTHOVÁ Iva; MULKO Miroslav; SEHNAL Richard a ČERNÝ Jiří. Forenzně analytické metody pro účely určení  živočišného druhu u biologického materiálu  získaného ze zvířat (obratlovců) nebo jejich částí. 2025 DNA barcoding; DNA markery; druhové určení; environmentální kriminalita; extrakce DNA; forenzní analýza; genová banka; PCR; sangerovo sekvenování,  Certifikovaná metodika (NmetC),  FORBIO,  projekt/program: Ministerstvo vnitra České republiky, Bezpečnost výzkumu VK01010103, Program 1 VS OPSEC,  projekt/program: Ministerstvo vnitra České republiky, Bezpečnost výzkumu VK01010103, Program 1 VS OPSEC,  FORBIO,  Výsledek je využíván orgány státní nebo veřejné správy,  Policejní prezidium České republiky,  2025-12-16</t>
  </si>
  <si>
    <t>KALOUS Lukáš; **PÁRYS Tomáš; TŮMOVÁ Veronika a PETRTÝL Miloslav. Rozhodovací proces pro hodnocení akvaponických projektů z pohledu jejich udržitelnosti, Technologické, metodické, ekonomické a koncepční posuzování akvaponických farem. 2025 akvaponie  udržitelnost  akvaponické farmy  rozhodovací proces  hodnocení projektů  technologické posouzení  ekonomické posouzení  metodická doporučení  koncepční návrh  recirkulační systémy  agroekologie  environmentální indikátory,  Certifikovaná metodika (NmetC),  21260/1421/4278,  výstup V12 (Nmet – certifikovaná metodika) u projektu QK21010207 („Diverzifikace a posílení konkurenceschopnosti akvakultury podporou akvaponie…,  Projekt bude financován dle žádosti projektu z prostředků účelové podpory a neveřejných zdrojů. Změny oproti předložené žádosti projektu navrhuje hlavní příjemce a schvaluje poskytovatel. Změny lze provádět pouze v souladu s ustanoveními poskytovatelské smlouvy a jejích dodatků. ,  21260/1421/4278,  Výsledek je využíván orgány státní nebo veřejné správy,  Ministerstvo zemědělství ČR-  QK21010207,  2025-12-30</t>
  </si>
  <si>
    <t>PATOKOVÁ Barbora; PATOKA Jiří; BÍMOVÁ Kateřina Berchová; GÖRNER Tomáš; JANČAŘÍKOVÁ Kateřina; KALOUS Lukáš; KOPECKÝ Oldřich; KOŘEN Jiří; NOVÁK Karel; PERGL Jan; SASKA Lenka; SKUHROVEC Jiří; ŠMEJKAL Marek; VODÁKOVÁ Barbora a PYŠEK Petr. Biologické invaze v environmentální výuce pro druhý stupeň základních škol a nižší stupeň víceletých gymnázií. 2024 Biological invasions  Biodiversity  Environmental education  Secondary school teaching  Teaching methodology,  Certifikovaná metodika (NmetC),  neuvedeno,  Vydala Česká zemědělská univerzita v Praze ve svém nakladatelství ISBN (tištěná verze): 978-80-213-3431-1 ISBN (elektronická verze): 978-80-213-3432-8,  Metodika vznikla v rámci řešení projektu DivLand – Centrum pro krajinu a biodiverzitu (SS02030018). Dále podpořeno projektem „Zapojení mládeže do ochrany kriticky ohrožených druhů ryb v rámci opatření pro zadržení vody“ (č. 230200002) z programu Environmentální vzdělávání, výchova a osvěta financovaného z Národního plánu obnovy (NPŽP-NPO 6.1.J). ,  neuvedeno,  Výsledek je využíván bez omezení okruhu uživatelů,  MZP/2024/630/2497,  2024-10-01</t>
  </si>
  <si>
    <t>**DURSUN Garbi; YILGAN Furkan a **DOGAN Sedat. Monitoring of Moisture and Temperature Regime on Agricultural Land Parcels Using Landsat-8 Remote Sensing Data in the Mardin Province, Türkiye. Online. Photonirvachak. Praha:Neuveden, roč. 53 (2025), s. 1875-1890. 0255-660X Dostupné z: 10.1007/s12524-024-02114-7</t>
  </si>
  <si>
    <t>JIMP</t>
  </si>
  <si>
    <t>BEZ AIS</t>
  </si>
  <si>
    <t>DEP</t>
  </si>
  <si>
    <t>**SCHUSTEROVÁ Dana; **HAN Jingwen; **GOMERSALL Veronika; JURSÍK Miroslav; **HORSKÁ Tereza; **KOSEK Vit; **KOCOUREK František; **KOCOUREK Vladimír a **HAJŠLOVÁ Jana. Optimized methods for the investigation of changes in levels of pesticide residues and their transformation products in iceberg lettuce. Online. Food Research International. Amsterdam:Elsevier Science, roč. 202 (2025), s. 0-0. 0963-9969 Dostupné z: 10.1016/j.foodres.2024.115625</t>
  </si>
  <si>
    <t>D1</t>
  </si>
  <si>
    <t>**SCHUSTEROVA Dana; **HAN Jingwen; KULMA Martin; **KOSEK Vit; KOUŘIMSKÁ Lenka; JURSÍK Miroslav a **HAJSLOVA Jana. Uptake of pesticide residues from feed by Jamaican field crickets (Gryllus assimilis) and yellow mealworms (Tenebrio molitor). Online. Food Chemistry. Oxford:Elsevier Science, roč. 494 (2025), s. 1-7. 0308-8146 Dostupné z: 10.1016/j.foodchem.2025.146190</t>
  </si>
  <si>
    <t>DRIFT-FOOD</t>
  </si>
  <si>
    <t>**MARASCO Pietro; KOZLU Ali; MASCELLANI BERGO Anna; HAVLÍK Jaroslav; KLOJDOVÁ Iveta a BAIGTS ALLENDE Diana Karina. Structural and functional qualities of gelatin derived from the skin of the common eland antelope (Taurotragus oryx). Online. FOOD HYDROCOLLOIDS. Praha:Neuveden, roč. 167 (2025), s. 0-0. 0268-005X Dostupné z: 10.1016/j.foodhyd.2025.111397</t>
  </si>
  <si>
    <t>NGASAKUL Nujamee; FREYOVÁ Michaela; KOZLU Ali; BAIGTS ALLENDE Diana Karina a KLOJDOVÁ Iveta. The valorization of poppy seed cake for Pickering stabilization of functional ice creams. Online. Future Foods. Amsterdam:Elsevier, roč. 11 (2025), s. 0-0. 2666-8335 Dostupné z: 10.1016/j.fufo.2025.100645</t>
  </si>
  <si>
    <t>SEN Madhab Kumar; SELLAMUTHU Gothandapani; **MONDAL Sunil Kanti; **VARSHNEY Rajeev K. a ROY Amit. Epigenome editing for herbicide-resistant crops. Online. TRENDS IN PLANT SCIENCE. Praha:Neuveden, roč. 30 (2025), s. 1201-1210. 1878-4372 Dostupné z: 10.1016/j.tplants.2025.05.003</t>
  </si>
  <si>
    <t>**VICENTE-SERRANO Sergio M.; **TRAMBLAY Yves; **REIG Fergus; **GONZÁLEZ-HIDALGO José C.; **BEGUERÍA Santiago; **BRUNETTI Michele; **KALIN Ksenija Cindrić; **PATALEN Leonardo; **KRŽIČ Aleksandra; **LIONELLO Piero; **LIMA Miguel M.; **TRIGO Ricardo M.; **EL-KENAWY Ahmed M.; **EDDENJAL Ali; **TÜRKES Murat; **KOUTROULIS Aristeidis; **MANARA Veronica; **MAUGERI Maurizio; **BADI Wafae; **MATHBOUT Shifa; **BERTALANIČ Renato; **BOCHEVA Lilia; **DABANLI Ismail; **DUMITRESCU Alexandru; **DUBUISSON Brigitte; **SAHABI-ABED Salah; **ABDULLA Fayez; **FAYAD Abbas; **HODZIC Sabina; **IVANOV Mirjana; **RADEVSKI Ivan; **PENA-ANGULO Dhais; **LORENZO-LACRUZ Jorge; **DOMÍNGUEZ-CASTRO Fernando; **GIMENO-SOTELO Luis; **GARCÍA-HERRERA Ricardo; **FRANQUESA Magí; **HALIFA-MARÍN Amar; **ADELL-MICHAVILA Maria; **NOGUERA Ivan; **BARRIOPEDRO David; **GARRIDO-PEREZ Jose M.; **AZORIN-MOLINA Cesar; **ANDRES-MARTIN Miguel; **GIMENO Luis; **NIETO Raquel; **LLASAT Maria Carmen; MARKONIS Ioannis; **SELMI Rabeb; **BEN RACHED Soumaya; **RADOVANOVIĆ Slavica; **SOUBEYROUX Jean-Michel; **RIBES Aurélien; **SAIDI Mohamed Elmehdi; **BATAINEH Siham; **EL KHALKI El Mahdi; **ROBAA Sayed; **BOUCETTA Amina; **ALSAFADI Karam; **MAMASSIS Nikos; **MOHAMMED Safwan; **FERNÁNDEZ-DUQUE Beatriz; **CHEVAL Sorin; **MOUTIA Sara; **STEVKOV Aleksandra; **STEVKOVA Silvana; **LUNA M. Yolanda a POTOPOVÁ Vera. High temporal variability not trend dominates Mediterranean precipitation. Online. NATURE. Praha:Neuveden, roč. 639 (2025), s. 658-666. 1476-4687 Dostupné z: 10.1038/s41586-024-08576-6</t>
  </si>
  <si>
    <t>SEN Madhab Kumar; **MONDAL Sunil Kanti; BHARATI Rohit; SEVEROVÁ Lucie a ŠRÉDL Karel. Multiplex genome editing for climate-resilient woody plants. Online. FRONTIERS IN FORESTS AND GLOBAL CHANGE. Lausanne:Frontiers Media S.A., roč. 8 (2025), s. 0-0. 2624-893X Dostupné z: 10.3389/ffgc.2025.1542459</t>
  </si>
  <si>
    <t>**COLLING Gilles; **GLASER Michael; **BUHOLZER Serge; **BUERGER Jana; **CHYTRY Milan; **FANFARILLO Emanuele; **FOLLAK Swen; **JANSEN Florian; KOLÁŘOVÁ Michaela; **KUZMIC Filip; **LOSOSOVA Zdenka; **SCHUMACHER Matthias; **SILC Urban; **WIETZKE Alexander; **DULLINGER Stefan a **ESSL Franz. Ninety years of alien plant species accumulation across regional and local scales in central European fields. Online. Agriculture Ecosystems &amp;amp; Environment. Amsterdam:Elsevier Science, roč. 383 (2025), s. 0-0. 1873-2305 Dostupné z: 10.1016/j.agee.2025.109483</t>
  </si>
  <si>
    <t>**MAIENZA Anita; **BUTTAFUOCO Gabriele; **BIANCOFIORE Gherardo; **UN Akin; **RENOVELL Javier; PISARČIK Martin; FUKSA Pavel; **GRABINSKI Jerzy; **LUMINI Erica; **DI LONARDO Sara; KUSHNIR Michelle; HAKL Josef; **VILKIENE Monika; **MOCKEVICIENE Ieva; **DIRNENA Baiba a **ASINS-VELIS Sabina. Soil Quality Indicators in Agroecological Practices: Lessons From a Systematic Review of Long-Term Experiments. Online. European Journal of Soil Science. Blackwell Science Inc., roč. 76 (2025), s. 0-0. 1351-0754 Dostupné z: 10.1111/ejss.70138</t>
  </si>
  <si>
    <t>**SCHROEDER Julia; **KOENIG Alexander; **POEPLAU C.; **BOLSCHER Tobias; **MEURER Katharina H. E.; **TOLEIKIENE Monika; **HANEGRAAF Marjoleine; **MEISNER Annelein; HAKL Josef; **KEIBLINGER Katharina M.; **CHABBI Abad; **SUHADOLC Marjetka; **GOVEDNIK Anton; **INSELSBACHER Erich; **KNICKER Heike; **GISMERO RODRIGUEZ Laura a **HERRMANN Anke M.. The Effect of Crop Diversification and Season on Microbial Carbon Use Efficiency Across a European Pedoclimatic Gradient. Online. European Journal of Soil Science. Blackwell Science Inc., roč. 76 (2025), s. 0-0. 1351-0754 Dostupné z: 10.1111/ejss.70078</t>
  </si>
  <si>
    <t>**SIMON Barbara; **DEKEMATI Igor; **IBRAHIM Hanaa T.M.; **MODIBA Maxwell M.; **BIRKAS M.; **GRÓSZ János; KULHÁNEK Martin; **NEUGSCHWANDTNER Reinhard W.; **HOFER Anna; **WAGNER Viola; **WINDISCH Marion; **HAGE-AHMED Karin; **BUTT Kevin Richard a **EUTENEUER Pia. Impact of tillage practices and soil texture on soil health and earthworms in the Pannonian region: A comparative study from Austria and Hungary. Online. Applied Soil Ecology. Amsterdam:Elsevier, roč. 206 (2025), s. 1-11. 0929-1393 Dostupné z: 10.1016/j.apsoil.2025.105863</t>
  </si>
  <si>
    <t>KEZCH</t>
  </si>
  <si>
    <t>HRADEC Michal; BOLECHOVÁ Petra a VOSTRÁ VYDROVÁ Hana. Effects of hormonal contraception on vocal patterns of captive southern yellow-cheeked gibbons (&amp;lt;i&amp;gt;Nomascus gabriellae&amp;lt;/i&amp;gt;). Online. FRONTIERS IN VETERINARY SCIENCE . Lausanne:Frontiers Media S.A., roč. 12 (2025), s. 0-0. 2297-1769 Dostupné z: 10.3389/fvets.2025.1574926</t>
  </si>
  <si>
    <t>HUSÁK Tomáš; ČADKOVÁ Zuzana; MÁCA Ondřej; KOUBA Marek; KLIMKOVÁ Zdeňka; SEHNAL Richard; NÁPRAVNÍKOVÁ Jana; HRABĚTOVÁ Václava; JANKOVSKÁ Ivana; VADLEJCH Jaroslav a LANGROVÁ Iva. Molecular Identification of Zoonotic Taeniids Metacestodes in Several Rodent Species Trapped in Central Europe. Online. FRONTIERS IN VETERINARY SCIENCE . Lausanne:Frontiers Media S.A., roč. 12 (2025), s. 1-13. 2297-1769 Dostupné z: 10.3389/fvets.2025.1571082</t>
  </si>
  <si>
    <t>**PFAUS James a ŠPINKA Marek. Not To Be Forgotten: Jaroslav Madlafousek&amp;#39;s Important Contributions to Sex Research. Online. ARCHIVES OF SEXUAL BEHAVIOR. Praha:Neuveden, roč. 54 (2025), s. 0-0. 0004-0002 Dostupné z: 10.1007/s10508-025-03218-y</t>
  </si>
  <si>
    <t>**SEMROV Manja Zupan; PŘIBYLOVÁ Lucie a **GOBBO Elena. Task-specific morphological and kinematic differences in Lipizzan horses. Online. Frontiers in Veterinary Sciences. Lausanne:Frontiers Research Foundation, roč. 12 (2025), s. 0-0. 2297-1769 Dostupné z: 10.3389/fvets.2025.1569067</t>
  </si>
  <si>
    <t>KRUNT Ondřej a ZITA Lukáš. Goose meat production and consumption: current knowledge and market challenges. Online. Worlds Poultry Science Journal. Beekbergen:Worlds Poultry Sci.Assoc., roč. vv (2025), s. 1-13. 0043-9339 Dostupné z: 10.1080/00439339.2025.2564803</t>
  </si>
  <si>
    <t>**ARBORE Roberto; **BARBOSA Soraia; **BREJCHA Jindřich; **OGAWA Yohey; **LIU Yu; **NICOLAI Michael; **PEREIRA Paulo; **SABATINO Stephen J; **COULTIER Alison; **POON Emily Shui Kei; **MARQUES Cristiana; **ANDRADE Pedro; **DEBRUYN Gerben; **AFONSO Sandra; **AFONSO Rita; **ROY Shatadru Ghosh; **ABDU Uri; **LOPEZ Ricardo Jorge; **MOJZEŠ Peter; MARŠÍK Petr; **SIN Simon Yung Wa; **WHITE Michael; **ARAÚJO Pedro Miguel; **CORBO Joseph a **CARNEIRO Miguel. A molecular mechanism for bright color variation in parrots. Online. SCIENCE. Praha:Neuveden, roč. 386 (2025), s. 0-0. 0036-8075 Dostupné z: 10.1126/science.adp7710</t>
  </si>
  <si>
    <t>**DAVISON Samuel; MASCELLANI BERGO Anna; **WARD Zoe; **SACKETT April; **STRYKOVA Anna; JAIMES Jose Diogenes; **TRAVIS Dominic; **CLAYTON Jonathan B.; **MURPHY Hayley W.; **DANFORTH Marietta D.; **SMITH B. Katherine; **BLEKHMAN Ran; **FUH Terence; **NIATOU SINGA Frederic Stephane; HAVLÍK Jaroslav; **PETRZELKOVA Klara a **GOMEZ Andres. Cardiometabolic disease risk in gorillas is associated with altered gut microbial metabolism. Online. npj Biofilms and Microbiomes. Amsterdam:Springer, roč. 11 (2025), s. 0-0. 2055-5008 Dostupné z: 10.1038/s41522-025-00664-3</t>
  </si>
  <si>
    <t>**MCKIRDY Shona; **KOUTSOS Athanasios; **NICHOLS Ben; **ANDERSON Maris; **DHAMI Sumet; ROY CHOWDHURY Chandrama; MASCELLANI BERGO Anna; HAVLÍK Jaroslav a **GERASIMIDIS Konstantinos. Micronutrient supplementation influences the composition and diet-originating function of the gut microbiome in healthy adults. Online. CLINICAL NUTRITION. Praha:Neuveden, roč. 51 (2025), s. 293-303. 0261-5614 Dostupné z: 10.1016/j.clnu.2025.06.020</t>
  </si>
  <si>
    <t>**ROY Shatadru Ghosh; **BREJCHA Jindřich; MARŠÍK Petr; **BAKHRAT Anna; **ABDU Moty; **ARBORE Roberto; **ARAÚJO Pedro Miguel; **AFONSO Sandra; **CARNEIRO Miguel; **GROSSMAN-HAHAM Iris a **ABDU Uri. Multiple mutations in polyketide synthase led to disruption of Psittacofulvin production across diverse parrot species. Online. COMMUNICATIONS BIOLOGY. Berlin:Nature Research, roč. 8 (2025), s. 0-0. 2399-3642 Dostupné z: 10.1038/s42003-025-07537-7</t>
  </si>
  <si>
    <t>**MARASCO Pietro; KOZLU Ali; MASCELLANI BERGO Anna; HAVLÍK Jaroslav; KLOJDOVÁ Iveta a BAIGTS ALLENDE Diana Karina. Structural and functional qualities of gelatin derived from the skin of the common eland antelope (Taurotragus oryx). Online. FOOD HYDROCOLLOIDS. Praha:Neuveden, roč. 167 (2025), s. 0-0. 1873-7137 Dostupné z: 10.1016/j.foodhyd.2025.111397</t>
  </si>
  <si>
    <t>SCARINGI Maria; PINTUS Eliana; NOVÝ Pavel; BOŽIKOVÁ Kateřina; MARŠÍK Petr a ROS-SANTAELLA Jose Luis. Uncaria tomentosa extract exerts antimicrobial activity against boar seminal bacteria and influences sperm resilience under different conditions. Online. FRONTIERS IN VETERINARY SCIENCE . Lausanne:Frontiers Media S.A., roč. 12 (2025), s. 1-14. 2297-1769 Dostupné z: 10.3389/fvets.2025.1558650</t>
  </si>
  <si>
    <t>AMIN Ahmad; MODRÁČKOVÁ Nikol; TEJNECKÝ Václav a NEUŽIL BUNEŠOVÁ Věra. Metabolic diversity and responses of anteater clostridial isolates to chitin-based substrates. Online. Frontiers in Veterinary Sciences. Lausanne:Frontiers Research Foundation, roč. 12 (2025), s. 0-0. 2297-1769 Dostupné z: 10.3389/fvets.2025.1459378</t>
  </si>
  <si>
    <t>LANZONI D.; PĚCHOUČKOVÁ Eva; PINOTTI L.; REBUCCI R.; BALDI A. a GIROMINI C.. Review: Nutritional aspects of hemp-based products and their effects on health and of animals. Online. Animal. New York:Cambridge Univ.Press, roč. 18 (2024), s. 0-0. 1751-732X Dostupné z: 10.1016/j.animal.2023.101058</t>
  </si>
  <si>
    <t>KOR</t>
  </si>
  <si>
    <t>**MEDINA Iliana; **EXNEROVA Alice; **DANKOVA Klara; **PENACCHIO Olivier; **SHERRATT Tom N.; **ALBRECHT Tomas; **BAIDYA Sarika; **BOSQUE Renan Janke; **BROWN Heloise; **BURDFIELD-STEEL Emily; **CAIN Kristal E.; **CEZARIO Rodrigo Roucourt; **CHIARI Ylenia; **ESQUIVEL Carolina; **FERREIRA Rhainer Guillermo; **FRANKLIN Amanda M.; **GARVEY Aloise; **GUCHU Samuel; **HASTINGS Brandon T.; **HOTOVA-SVADOVA Katerina; **HWANG Yerin; **KANG Changku; **KASAYA John; **KELLEY Jennifer; **KIM Yongsu; **KUNTE Krushnamegh; **DAETTO-LIBERATO Felipe; **LOEFFLER-HENRY Karl; **LOPEZ Vinicius Marques; **MACKAY-DIETRICH Claire; **MAPPES Johanna; **DE MARSICO Maria Cecilia; **NAWGE Viraj; **NJOROGE Peter; **NOKELAINEN Ossi; **PAL Arka; **PAUL Archan; **POSONT Robert; RAŠKA Jan; **REBOREDA Juan Carlos; **ROJAS RIPARI Juan Manuel; **ROWLAND Hannah M.; **SABIO Maria de las Nieves; **SALAZAR Camilo; **SALGADO-ROA Fabian C.; **STEPHENS-CARDENAS Steve A.; **SZABO Anita; **MONGUI TORRES Juan Pablo; **TROSCIANKO Jolyon; **TRUHLAROVA Marie; **UMBERS Kate D. L.; **VENTON Molly; **VITASOVICH Makenzie; **WANG Lu-Yi; **WEIL Sarah-Sophie a **ALLEN William L.. Global selection on insect antipredator coloration. Online. SCIENCE. Praha:Neuveden, roč. 389 (2025), s. 1336-1341. 0036-8075 Dostupné z: 10.1126/science.adr7368</t>
  </si>
  <si>
    <t>**DEMATTE J.A.M.; **POPPIEL Raul R.; **NOVAIS Jean Jesus Macedo; **ROSIN Nicolas Augusto; **MINASNY Budiman; **SAVIN Igor; **GRUNWALD S.; **CHEN Songchao; **HONG Yongsheng; **HUANG Jingyi; **CHABRILLAT Sabine; **VAN LIER Quirijn de Jong; **BEN-DOR Eyal; **GOMEZ Cecile; **ZHANG Gan-Lin; **AMORIM Merilyn T.A.; **VOGEL Leticia Guadagnin; **ROSAS Jorge Tadeu Fim; **MILEWSKI Robert; GHOLIZADEH Asa; **ZHOGOLEV Arseniy; **CAMPUSANO Jose Padarian; **MA Yuxin; **JANG Ho Jun; **RUDIYANTO R.; **WANG Changkun; **RIZZO Rodnei; **TZIOLAS Nikolaos; **TSAKIRIDIS Nikolaos; **KODAIRA Masakazu; **KUMAR Dasika Nagesh; **DHARUMARAJAN Subramanian; **GE Yufeng; **VAUDOUR Emmanuelle; **AYOUBI Shamsollah; **BINEY James Kobina Mensah; **BELAL Abdelaziz; **MARANDI Salman Naimi; **HAFSHEJANI Najmeh Asgari; **KALOPESA Eleni; **MELLO Danilo C.; **FRANCELINO M.R.; **SALAMA Elsayed Said Mohamed a **ABDELBAKI Asmaa. Frontiers in earth observation for global soil properties assessment linked to environmental and socio-economic factors. Online. Innovation. Elsevier Science Inc., roč. 6 (2025), s. 1-13. 2666-6758 Dostupné z: 10.1016/j.xinn.2025.100985</t>
  </si>
  <si>
    <t>**WETTERLIND J.; **SIMMLER M.; **CASTALDI Fabio; BORŮVKA Luboš; **GABRIEL J. L.; **GOMES L. C.; KHOSRAVI Vahid; **KIVRAK C.; **KOPARAN M. H.; **LAZARO-LOPEZ A.; **LOPATKA A.; **LIEBISCH F; **MARTIN Jose Antonio Rodriguez; **SAVAS Ayse; **STENBERG B.; **TUNCAY T.; **VINCI I.; **VOLUNGEVICIUS J.; **ZYDELIS R. a **VAUDOUR Emmanuelle. Influence of Soil Texture on the Estimation of Soil Organic Carbon From Sentinel-2 Temporal Mosaics at 34 European Sites. Online. European Journal of Soil Science. Blackwell Science Inc., roč. 76 (2025), s. 1-16. 1351-0754 Dostupné z: 10.1111/ejss.70054</t>
  </si>
  <si>
    <t>**MASON Eloise; **CORNU Sophie; **ARROUAYS Dominique; **FANTAPPIE Maria; **JONES Arwyn; **GOETZINGER S; **SPIEGEL Heide; **OORTS Katrien; **CHARTIN Caroline; BORŮVKA Luboš; **PIHLAP Evelin; **PUTKU Elsa; **HEIKKINEN Jaakko; **BOULONNE Line; **POEPLAU C.; **MARX Marc; **TAGLIAFERRI Elisa; **VINCI I.; **LEITANS Lauris; **ARMOLAITIS Kestutis; **VAN EGMOND Fenny; **KOBZA Jozef; **WETTERLIND J.; **DROBNIK Thomas; **HIRTE Juliane; **HEFLER Jozsef; **SMRECZAK Bozena; **GOMES L. C.; **GREVE Mogens Humlekrog a **BISPO Antonio. Monitoring Systems of Agricultural Soils Across Europe Regarding the Upcoming European Soil Monitoring Law. Online. European Journal of Soil Science. Blackwell Science Inc., roč. 76 (2025), s. 1-15. 1351-0754 Dostupné z: 10.1111/ejss.70163</t>
  </si>
  <si>
    <t>**SHARIFIFAR Amin; **FRANCOS Nicolas; **NG Wartini; **MINASNY Budiman; GHOLIZADEH Asa; **KARUNARATNE Senani a **MCBRATNEY Alex. Navigating the challenges of spectral soil sensing: Key solutions for success. Online. Soil &amp;amp; Environmental Health. Amsterdam:Elsevier, roč. 3 (2025), s. 1-12. 2949-9194 Dostupné z: 10.1016/j.seh.2025.100160</t>
  </si>
  <si>
    <t>AGYEMAN Prince Chapman; **JOHN Kingsley; **KEBONYE Ndiye Michael; KHOSRAVI Vahid; BORŮVKA Luboš; VAŠÁT Radim a **BOATENG Charles Mario. Prediction of lead in agricultural soils: An integrated approach using machine learning, terrain attributes and reflectance spectra. Online. Pedosphere. Amsterdam:Elsevier, roč. 35 (2025), s. 325-337. 1002-0160 Dostupné z: 10.1016/j.pedsph.2024.01.002</t>
  </si>
  <si>
    <t>REYES ROJAS Jessica; **MONTAGNE David; **SABY N.; **COBLINSKI Joao Augusto; **PINDRAL Sylwia; **MEDINA-ROLDÁN E.; **LORENZETTI Romina; **SCAMMACCA Ottone; **PICCINI Chiara; BORŮVKA Luboš a **CORNU Sophie. Review of Soil Threats and Soil-Related Ecosystem Services European Maps: Can We Use Them to Study Their Relationships?. Online. European Journal of Soil Science. Blackwell Science Inc., roč. 76 (2025), s. 0-0. 1351-0754 Dostupné z: 10.1111/ejss.70215</t>
  </si>
  <si>
    <t>**PENG Yi; **BEN-DOR Eyal; **BISWAS Asim; **CHABRILLAT Sabine; **DEMATTE J.A.M.; **GE Yufeng; GHOLIZADEH Asa; **GOMEZ Cecile; **GUERRERO César; **HERRICK Jeffrey; **MAYNARD Jonathan J.; **MOUAZEN Abdul M.; **MA Yuxin; **MCBRATNEY Alex; **MINASNY Budiman; **RAMIREZ-LOPEZ Leonardo; **ROBERTSON Alastair H. F.; **ROSSEL Raphael A. Viscarra; **SHI Zhou; **STENBERG B.; **WADOUX Alexandre; **WINOWIECKI L.A. a **ZHANG Gan-Lin. Spectroscopic solutions for generating new global soil information. Online. Innovation. Elsevier Science Inc., roč. 6 (2025), s. 1-3. 2666-6758 Dostupné z: 10.1016/j.xinn.2025.100839</t>
  </si>
  <si>
    <t>**TOMÁŠOVÁ Gabriela; **SAMEC Pavel; PAVLŮ Lenka a **HOLÍK Ladislav. The main causes of the variation in the soil aggregate proportion and stability along gradient of natural forests in the outer Western Carpathians, Czech Republic. Online. Geoderma. Amsterdam:Elsevier, roč. 462 (2025), s. 1-14. 0016-7061 Dostupné z: 10.1016/j.geoderma.2025.117543</t>
  </si>
  <si>
    <t>REYES ROJAS Jessica; **GUIGUE Julien; **ŽÍŽALA Daniel; PENÍŽEK Vít; HRDLIČKA Tomáš; VOKURKOVÁ Petra; VANĚK Aleš a ZÁDOROVÁ Tereza. Vertical distribution and variability of soil organic carbon and CaCO3 in deep Colluvisols modeled by hyperspectral imaging. Online. Geoderma. Amsterdam:Elsevier, roč. 453 (2025), s. 1-15. 0016-7061 Dostupné z: 10.1016/j.geoderma.2024.117146</t>
  </si>
  <si>
    <t>KEBONYE Ndiye Michael; AGYEMAN Prince Chapman; SELETLO Zibanani a EZE Peter N.. On exploring bivariate and trivariate maps as visualization tools for spatial associations in digital soil mapping: A focus on soil properties. Online. Precision Agriculture. New York:Kluwer Academic Publishers, roč. 24 (2023), s. 511-532. 1573-1618 Dostupné z: 10.1007/s11119-022-09955-7</t>
  </si>
  <si>
    <t>RIZZO Rodnei; WADOUX Alexandre; DEMATTE J.A.M.; MINASNY Budiman; BARRÓN Vidal; BEN-DOR Eyal; FRANCOS Nicolas; SAVIN Igor; POPPIEL Raul R.; SILVERO Nélida E.Q.; TERRA Fabricio S.; ROSIN Nicolas Augusto; ROSAS Jorge Tadeu Fim; GRESCHUK Lucas Tadeu; BALLESTER Maria Victoria R.; GOMEZ Andrés M.R.; BELLLINASO Henrique; SAFANELLI Jose Lucas; CHABRILLAT Sabine; FIORIO Peterson Riscardo; DAS Bhabani Sankar; MALONE Brendan P.; ZALIDIS George; TZIOLAS Nikolaos; TSAKIRIDIS Nikolaos; KARYOTIS Konstantinos; SAMARINAS Nikiforos; KALOPESA Eleni; GHOLIZADEH Asa; SHEPHERD K.D.; MILEWSKIJ Robert; VAUDOUR Emmanuelle; WANG Changkun a SALAMA Elsayed Said Mohamed. Remote sensing of the Earth&amp;#39;s soil color in space and time. Online. Remote Sensing of Environment. Elsevier Science Publish., roč. 299 (2023), s. 1-15. 1879-0704 Dostupné z: 10.1016/j.rse.2023.113845</t>
  </si>
  <si>
    <t>PANDIAN Divakaran; **SIPKOVÁ Anna; **STEFANO SCARCELLI Stefano; **GIOVANNI Giovanni; **KACMARIKOVA Jana; **BUONO Francesco; **CASTALDO Elisa; **D’ALESSIO Nicola; **ČERVENÁ Barbora; **VENEZIANO Vincenzo a MODRÝ David. Detection of Rat Lungworm  (Angiostrongylus cantonensis)  in Rats and Gastropods, Italy. Online. EMERGING INFECTIOUS DISEASES. Praha:Neuveden, roč. 31 (2025), s. 1833-1837. 1080-6040 Dostupné z: 10.3201/eid3109.250648</t>
  </si>
  <si>
    <t>**BEDNARIKOVA Sarka; DANĚK Ondřej; **DUNDAROVA Heliana; **NEMCOVA Monika; **PIACEK Vladimir; **ZUKALOVA Katerina; **ZUKAL Jan a **PIKULA Jiri. Filariasis of parti-colored bats: phylogenetic analysis, infection prevalence, and possible vector mite identification. Online. FRONTIERS IN VETERINARY SCIENCE . Lausanne:Frontiers Media S.A., roč. 1546353 (2025), s. 1-30. 2297-1769 Dostupné z: 10.3389/fvets.2025.1546353</t>
  </si>
  <si>
    <t>**SWINDELL Madeleine; **BOLTON Timothy A; **POWERS Cassandra M.; NOVOTNÝ Ladislav; **JARVIS Jack a **MURAKAMI Masahiro. Osteolytic metastases from a pheochromocytoma presenting as multiple limb lameness and joint swelling in a dog: a case report. Online. FRONTIERS IN VETERINARY SCIENCE . Lausanne:Frontiers Media S.A., roč. neuvedeno (2025), s. 1-26. 2297-1769 Dostupné z: 10.3389/fvets.2025.1585969</t>
  </si>
  <si>
    <t>**MASON Bethan; **ILIK Vladislav; **CERVENA Barbora; **CRANFIELD Michael; **NZIZA Julius; **SSEBIDE Benard; **GILARD Kirsten; **UWAMAHORO Carine; **ECKARDT, WINNIE Winnie; **NDAGIJIMANA Felix; **MUVUNYI Richard; **UWINGELI Prosper; **MUDAKIKWA Antoine; **NOSKOVA Eva; MODRÝ David; **PAFCO Barbora; **PAFCO Barbora a **PETRZELKOVA Klara J.. Untangling parasite epidemiology of mountain gorillas through historical  samples: Strongylid nematodes are friends or foe?. Online. BIOLOGICAL CONSERVATION. Oxford:Elsevier Science, roč. 111319 (2025), s. 1-12. 0006-3207  Dostupné z: 10.1016/j.biocon.2025.111319</t>
  </si>
  <si>
    <t>MÁCA Ondřej a **GONZÁLEZ-SOLÍS David. A new Oxyspirura (Nematoda, Thelaziidae) in three captive non-human primate species. Online. FRONTIERS IN VETERINARY SCIENCE . Lausanne:Frontiers Media S.A., roč. neuvedeno (2025), s. 1-12. 2297-1769 Dostupné z: 10.3389/fvets.2025.1650452</t>
  </si>
  <si>
    <t>KOFENTOVÁ Nikola; SLAVÍK Ondřej; **VELISEK Josef; **LEPIC Pavel; **RANDAK Tomas a HORKÝ Pavel. Boldness associated with higher erythrocyte levels and a preference for higher temperatures can support the spread of European catfish to novel and warmer ecosystems. Online. PHYSIOLOGY &amp;amp; BEHAVIOR. Praha:Neuveden, roč. 300 (2025), s. 1-10. 0031-9384 Dostupné z: 10.1016/j.physbeh.2025.115036</t>
  </si>
  <si>
    <t>**ŠKORPÍKOVÁ Lucie; VADLEJCH Jaroslav; **ILGOVÁ Jana; **PLHAL Radim; **DRIMAJ Jakub; **MIKULKA Ondřej; MAGDÁLEK Jan; **KAŠNÝ Martin a **RESLOVÁ Nikol. Molecular uncovering of important helminth species in wild ruminants in the Czech Republic. Online. FRONTIERS IN VETERINARY SCIENCE . Lausanne:Frontiers Media S.A., roč. neuvedeno (2025), s. 1-13. 2297-1769 Dostupné z: 10.3389/fvets.2025.1544270</t>
  </si>
  <si>
    <t>**NOVÁK Jindřich; **HOHL Dieter; **STUCHLIK Martin; **HOFMANN Jaroslav; **TLUSTÝ Michael F.; **MAGALHAES Andre Lincoln Barroso; **MACEDA-VEIGA Alberto; AKMAL Surya Gentha; **YUE Gen Hua; KUMKAR Pradeep Balasaheb; **MARR Sean M.; **SARA Joseph R.; **STERN Nir; **RHYNE Andrew; **FURSE James M.; KALOUS Lukáš a PATOKA Jiří. Revisiting the History of Ornamental Aquaculture in Europe to Understand the Benefits and Drawbacks of Freshwater Fish Imports. Online. Reviews in Aquaculture. Praha:Neuveden, roč. 2 (2025), s. 0-0. 1753-5123 Dostupné z: 10.1111/raq.13008</t>
  </si>
  <si>
    <t>TŮMOVÁ Veronika; **BENMANSOUR I.; **LANGHANSOVÁ Lenka; PETRTÝL Miloslav; BUREŠ Daniel; **PETROVÁ Šárka; **HAISEL Daniel; TEJNECKÝ Václav; PĚCHOUČKOVÁ Eva; LALOUČKOVÁ Klára; MALÍKOVÁ Lucie; LIŠKA Martin; KLOUČEK Pavel a **MONSEES H.. The impact of two aquaponic management strategies (unfertilized and fertilized aquaponics) on the quality and growth of green butterhead lettuce (Lactuca sativa, var. Salanova Aquino, Rijk Zwaan). Online. JOURNAL OF CLEANER PRODUCTION. Praha:Neuveden, roč. 521 (2025), s. 1-10. 0959-6526 Dostupné z: 10.1016/j.jclepro.2025.146202</t>
  </si>
  <si>
    <t>**ŠMEJKAL Marek; KALOUS Lukáš; **AUWERX Johan; **GORULE Pankaj A.; **JARIĆ Ivan; **DOČKAL Ondřej; **FEDORČÁK J.; **MUŠKA Milan; **THOMAS Kiran; **TAKÁCS Péter; **FERINCZ Arpad; **CHOLEVA Lukáš; **LAMATSCH Dunja K.; **WANZENBÖCK Josef a **VAN WICHELEN Jeroen. Wetland fish in peril: A synergy between habitat loss and biological invasions drives the extinction of neglected native fauna. Online. Biological Conservation. Oxford:Elsevier Science, roč. neuvedeno (2025), s. 1-6. 0006-3207 Dostupné z: 10.1016/j.biocon.2024.110948</t>
  </si>
  <si>
    <t>**SHARMA Rohit; **SUNDARAKANI Balan a MANIKAS Ioannis.  Integration of industry 4.0 technologies for agri-food supply chain resilience. Online. COMPUTERS IN INDUSTRY. Praha:Neuveden, roč. 165 (2025), s. 0-0. 0166-3615 Dostupné z: 10.1016/j.compind.2024.104225</t>
  </si>
  <si>
    <t>Q1</t>
  </si>
  <si>
    <t>MARTÍN DEL CAMPO BARBA Sandra Teresita; PEREZ ALVA Alexa; **SUNNY-MAROTTICKAL Sheba; FREYOVÁ Michaela; KUDERA Tomáš; KLOJDOVÁ Iveta a BAIGTS ALLENDE Diana Karina. Blaťácké Zlato Cheese: A Screenshot of Its Biofunctional and Physicochemical Characteristics . Online. Foods. Basel:MDPI AG, roč. 14 (2025), s. 0-0. 2304-8158 Dostupné z: 10.3390/foods14132208</t>
  </si>
  <si>
    <t>KOZLU Ali; NGASAKUL Nujamee; KLOJDOVÁ Iveta; HAVLÍK Jaroslav; MASCELLANI BERGO Anna; **BERČÍKOVÁ Markéta a BAIGTS ALLENDE Diana Karina. Overall use of edible insects for producing food analogs and upcycling insect-derived ingredients from residues. Online. Applied Food Research. Amsterdam:Elsevier, roč. 5 (2025), s. 0-0. 2772-5022 Dostupné z: 10.1016/j.afres.2025.100881</t>
  </si>
  <si>
    <t>**ZHANG Lihua; **LALA Li; **XIN Yingying; **JIAWEI Xue; **ZHENWEI Li; SHAH Bakht Ramin a **WEI Xu. Preparation and Characterization of Camellia Oil Microcapsules Using Spray Drying Coupled with Sodium Caseinate/Xanthan Gum-Stabilized Emulsion Template. Online. Foods. Basel:MDPI AG, roč. 14 (2025), s. 0-0. 2304-8158 Dostupné z: 10.3390/foods14213610</t>
  </si>
  <si>
    <t>POLÁKOVÁ Jana; POTOPOVÁ Vera; SMEETS KŘÍSTKOVÁ Zuzana; WESTSTRATE Jeroen; VAN ZEIST Willem-Jan; OOSTERWIJK Annabel; KOLÁŘOVÁ Michaela; VIERA Marcos Dominguez; ZAHRADNÍČEK Pavel; ŠTĚPÁNEK Petr; BUNNEFELD Nils; DETTENHOFER Markus a MANIKAS Ioannis. From local to global and from global to local: Designing the protocol to model agriculture and climate resilience. Online. Environmental and Sustainability Indicators. Amsterdam:Elsevier, roč. 27 (2025), s. 0-0. 2665-9727 Dostupné z: 10.1016/j.indic.2025.100855</t>
  </si>
  <si>
    <t>**THORSOE Martin Hvarregaard; **FACQ Ennio; **CRISCUOLI Irene; **MARTÍNEZ-GARCÍA Laura B.; **HEIDECKE Claudia; **GALLARDO Leonardo Amthauer; **MARTELLI Andrea; **HAGEMANN Nikolas; **SMIT Bert; **VAN DER KOLK Jennie; **GALIOTO Francesco; **DE CARA Stephane; POLÁKOVÁ Jana a **GRAVERSGAARD Morten. Carbon farming: The foundation for carbon farming schemes – lessons learned from 160 European schemes. Online. Land Use Policy. Oxford:Elsevier Science, roč. 158 (2025), s. 0-0. 1873-5754 Dostupné z: 10.1016/j.landusepol.2025.107747</t>
  </si>
  <si>
    <t>POLÁKOVÁ Jana; POTOPOVÁ Vera; SMEETS KŘÍSTKOVÁ Zuzana; **WESTSTRATE Jeroen; **VAN ZEIST Willem-Jan; **OOSTERWIJK Annabel; KOLÁŘOVÁ Michaela; **VIERA Marcos Dominguez; **ZAHRADNÍČEK Pavel; **ŠTĚPÁNEK Petr; **BUNNEFELD Nils; DETTENHOFER Markus a MANIKAS Ioannis. From local to global and from global to local: Designing the protocol to model agriculture and climate resilience. Online. Environmental and Sustainability Indicators. Amsterdam:Elsevier, roč. 27 (2025), s. 0-0. 2665-9727 Dostupné z: 10.1016/j.indic.2025.100855</t>
  </si>
  <si>
    <t>**ČEPKOVÁ Petra Hlásná; **HOANG Trong Nghia; **KONVALINA Petr; **MÜHLBACHOVÁ Gabriela; CAPOUCHOVÁ Ivana; **SVOBODA Pavel; **ČERMÁK Tomáš a **JANOVSKÁ Dagmar. Impact of Spring Wheat Varieties and Legume Species Intercropping on Organic Wheat Production. Online. Agronomy. Basel:MDPI AG, roč. 15 (2025), s. 0-0. 2073-4395 Dostupné z: 10.3390/agronomy15051096</t>
  </si>
  <si>
    <t>**NGUYEN Thi Giang; **KONVALINA Petr; CAPOUCHOVÁ Ivana; DVOŘÁK Petr; **PERNÁ Kristýna; **KOPECKÝ Marek; **HOANG Trong Nghia; **LENCOVÁ Jana; **BOHATÁ Andrea; **KAVKOVÁ Miloslava; **MURINDANGABO Yves Theoneste; **KABELKA David a **TRAN Dang Khoa. Intensification of Pea (Pisum sativum L.) Production in Organic Farming: Effects of Biological Treatments on Plant Growth, Seed Yield, and Protein Content. Online. Agronomy. Basel:MDPI AG, roč. 15 (2025), s. 0-0. 2073-4395 Dostupné z: 10.3390/agronomy15081792</t>
  </si>
  <si>
    <t>GUPTA Neha; BHATTACHARYA Soham; **ŽIAROVSKÁ Jana; DUTTA Adrish; **FIALKOVÁ Veronika; **FARKASOVÁ Silvia; MASCELLANI BERGO Anna; HAVLÍK Jaroslav; TAUCHEN Jan; NOVÝ Pavel; URBANOVÁ Klára; **MILELLA Luigi a FERNÁNDEZ CUSIMAMANI Eloy. Oryzalin-Induced polyploidy enhances natural metabolite accumulation and functional bioactivities in novel Callisia fragrans genotype. Online. Scientific Reports. London:Nature Publishing Group, roč. 15 (2025), s. 0-0. 2045-2322 Dostupné z: 10.1038/s41598-025-10588-9</t>
  </si>
  <si>
    <t>BRANT Václav; **KROFTA Karel; ZÁBRANSKÝ Petr; HAMOUZ Pavel; PROCHÁZKA Pavel; DREKSLER Jiří; KROULÍK Milan a **FRITSCHOVÁ Gabriela. Relationship Between Dynamics of Plant Biometric Parameters and Leaf Area Index of Hop (Humulus lupulus L.) Plants. Online. Agronomy. Basel:MDPI AG, roč. 15 (2025), s. 0-0. 2073-4395 Dostupné z: 10.3390/agronomy15040823</t>
  </si>
  <si>
    <t>**GALIOTO Francesco; **GUCCIONE Giovanni Dara; **ASINS Sabina; **RENOVELL Javier; **UN Akin; **MUNIS Tali; **VILKIENE Monika; **MOCKEVICIENE Ieva; **KASPARINSKIS Raimonds; **DIRNENA Baiba; **VACCARO Alessandra; **VIGANO Laura; KUSHNIR Michelle; PISARČIK Martin; FUKSA Pavel a **VARIA Francesca. Soil health challenges and farmers&amp;#39; adaptation strategies: Transition pathways in Türkiye and the European Union. Online. Land Use Policy. Oxford:Elsevier Science, roč. 158 (2025), s. 0-0. 0264-8377 Dostupné z: 10.1016/j.landusepol.2025.107715</t>
  </si>
  <si>
    <t>**LEMAS John; **NEČAJEVA Jevgenija; **MONTGOMERY Jacob; **MARQUES-HILL Sofia; **LLACA Victor; **FENGLER Kevin; **ULBER Lena; **RISSEL Dagmar; SOUKUP Josef; HAMOUZOVÁ Kateřina; **ABDOLLAHI Fatemeh; **NELSON David; **GAINES Todd A. a **PATTERSON Eric. The Genome of Apera spica-venti: A Major Grass Weed. Online. Genome Biology and Evolution. Praha:Neuveden, roč. 17 (2025), s. 0-0. 1759-6653 Dostupné z: 10.1093/gbe/evaf096</t>
  </si>
  <si>
    <t>SEN Madhab Kumar; HAMOUZOVÁ Kateřina; ROY Amit a SOUKUP Josef. Transposable element-driven evolution of herbicide resistance in plants. Online. JOURNAL OF EXPERIMENTAL BOTANY. Praha:Neuveden, roč. 76 (2025), s. 1495-1499. 1460-2431 Dostupné z: 10.1093/jxb/erae517</t>
  </si>
  <si>
    <t>HRUŠKA Adam; HAMOUZ Pavel; LEV Jakub; PAVLÍČEK Josef; KROULÍK Milan; HAMOUZOVÁ Kateřina; KOŠNAROVÁ Pavlína; HOLEC Josef a KOUŘÍM Pavel. Weed detection in cabbage fields using RGB and NIR images. Online. SMART AGRICULTURAL TECHNOLOGY . Amsterdam:Elsevier, roč. 12 (2025), s. 0-0. 2772-3755 Dostupné z: 10.1016/j.atech.2025.101232</t>
  </si>
  <si>
    <t>BALÍK Jiří; SURAN Pavel; ČERNÝ Jindřich; SEDLÁŘ Ondřej; KULHÁNEK Martin a PROCHÁZKOVÁ Simona. Changes in soil organic matter content and quality after application of different organic and mineral fertilisers in 27 years long-term field experiments on luvisol. Online. Frontiers in Soil Science. Lausanne:Frontiers Media S.A., roč. 5 (2025), s. 1-17. 2673-8619 Dostupné z: 10.3389/fsoil.2025.1540137</t>
  </si>
  <si>
    <t>BALÍK Jiří; SURAN Pavel; ČERNÝ Jindřich; SEDLÁŘ Ondřej; KULHÁNEK Martin a PROCHÁZKOVÁ Simona. Soil organic matter quality and glomalin-related soil protein content in cambisol. Online. Agronomy. Basel:MDPI AG, roč. 15 (2025), s. 1-17. 2073-4395 Dostupné z: 10.3390/agronomy15030745</t>
  </si>
  <si>
    <t>HANČ Aleš; HŘEBEČKOVÁ Tereza; MÍCHAL Pavel; HLEIBIEH Maha; PEŠKOVÁ Tereza a KORONOVSKÁ Dominika. Biodegradability of textiles made from natural fibers during composting and vermicomposting. Online. Agronomy. Basel:MDPI AG, roč. 15 (2025), s. 1-25. 2073-4395 Dostupné z: 10.3390/agronomy15122700</t>
  </si>
  <si>
    <t>HŘEBEČKOVÁ Tereza; KOŠNÁŘ Zdeněk; HLEIBIEH Maha; PETRTÝL Miloslav a HANČ Aleš. Effect of vermicomposting of aquaculture fish sludge with lettuce residue and wastepaper on potentially toxic elements and persistent organic pollutants. Online. Environmental Pollution. Oxford:Elsevier Science, roč. 385 (2025), s. 1-12. 0269-7491 Dostupné z: 10.1016/j.envpol.2025.127048</t>
  </si>
  <si>
    <t>KOŠNÁŘ Zdeněk a TLUSTOŠ Pavel. Fly bioash-borne polycyclic aromatic hydrocarbon removal by rapid-growth remediation systems of poplar, industrial hemp and parsley. Online. Environmental Sciences Europe. Londýn:SPRINGEROPEN, roč. 37 (2025), s. 1-12. 2190-4707 Dostupné z: 10.1186/s12302-025-01089-7</t>
  </si>
  <si>
    <t>MALÍK Matěj; PRAUS Lukáš; KUKLINA Alexandra; VELECHOVSKÝ Jiří; KOSMÁKOVÁ JANATOVÁ Anežka; KLOUČEK Pavel; MLÁDEK Vladimír a TLUSTOŠ Pavel. Cannabis yield and cannabinoid profile affected by plant nutrition and planting density. Online. INDUSTRIAL CROPS AND PRODUCTS. Praha:Neuveden, roč. 223 (2025), s. 1-15. 0926-6690 Dostupné z: 10.1016/j.indcrop.2024.120293</t>
  </si>
  <si>
    <t>NANG Sreynet; MERCL Filip; KOŠNÁŘ Zdeněk; PIERDONA Lorenzo; DOLEŽAL Petr; PAUL Chandrasekhar a TLUSTOŠ Pavel. Torrefaction of sewage sludge: an approach to nutrient recycling and contaminant reduction in agriculture. Online. Environmental Research. San Diego:Academic Press -US, roč. 275 (2025), s. 1-10. 0013-9351 Dostupné z: 10.1016/j.envres.2025.121409</t>
  </si>
  <si>
    <t>SEDLÁŘ Ondřej; BALÍK Jiří; ČERNÝ Jindřich; SURAN Pavel; KULHÁNEK Martin a BIHUN Tetiana. Soil organic matter quality and carbon sequestration potential affected by straw return in 11-year on-farm trials in the Czech Republic. Online. Agronomy. Basel:MDPI AG, roč. 15 (2025), s. 1-15. 2073-4395 Dostupné z: 10.3390/agronomy15061277</t>
  </si>
  <si>
    <t>TEJNECKÝ Václav; **LULAKOVA Petra; **SANTRUCKOVA Hana; KŘÍŽOVÁ Petra; **LEHEJCEK Jiri; **HAJEK Tomas; MERCL Filip; **BARTA Jiri; NĚMEČEK Karel a DRÁBEK Ondřej. Arctic willow (Salix polaris) exudation as a driver of microbial activity and soil formation in the high arctic tundra. Online. Biogeochemistry. Dordrecht:Springer Science+Business media B.V., roč. 168 (2025), s. 1-22. 0168-2563 Dostupné z: 10.1007/s10533-025-01222-x</t>
  </si>
  <si>
    <t>ULLOA MURILLO Leidy Marcela; **ROCA Victor; **MORTAZA Gholizadeh; **MECA Sandra; **CLARENS Frederic a TLUSTOŠ Pavel. Pyrolysis of municipal waste catalyzed with synthesized zeolite from steel making factory waste. Online. Scientific Reports. London:Nature Publishing Group, roč. 15 (2025), s. 1-14. 2045-2322 Dostupné z: 10.1038/s41598-025-95179-4</t>
  </si>
  <si>
    <t>**HASSAN SAYYEDA Hira; ZAHID Zubda; OUŘEDNÍČEK Petr; SZÁKOVÁ Jiřina; **TRUPIANO Dalila; **SCIPPA Gabriella Stefania; TRAKAL Lukáš; VAŇKOVÁ Zuzana a LEBRUN Manhattan. AMOchar: an amorphous MnOx functionalized biochar to stabilize metal(loid)s in soil and optimize phytostabilization. Online. Scientific Reports. London:Nature Publishing Group, roč. 15 (2025), s. 1-16. 2045-2322 Dostupné z: 10.1038/s41598-025-25164-4</t>
  </si>
  <si>
    <t>**OGWU Matthew Chidozie; MALÍK Matěj; TLUSTOŠ Pavel a **PATOČKA Jiří. The psychostimulant drug, fenethylline (captagon): health risks, addiction and the global impact of illicit trade. Online. DRUG AND ALCOHOL DEPENDENCE REPORTS . Amsterdam:Elsevier, roč. 15 (2025), s. 1-11. 2772-7246 Dostupné z: 10.1016/j.dadr.2025.100323</t>
  </si>
  <si>
    <t>PAVLÍKOVÁ Daniela; ZEMANOVÁ Veronika; PAVLÍK Milan; LHOTSKÁ Marie; KUBEŠ Jan; NOVÁK Milan; DOBREV Petre Ivanov a MOTYKA Václav. Phytohormone and amino acid changes in cherry radish as metabolic adaptive response to arsenic single and multi-contamination. Online. Biomolecules. Basel:MDPI AG, roč. 15 (2025), s. 1-20. 2218-273X Dostupné z: 10.3390/biom15030390</t>
  </si>
  <si>
    <t>**ZUPANČIČ Klemen; **ZUPANČIČ Luka; **BITEŽNIK Luka; MALÍK Matěj; **LENARČIČ David a **FLAJŠMAN Marko. Enhancing yield of cannabis inflorescences and cannabinoids through plant stem infusion of sucrose: A novel cannabis cultivation approach. Online. INDUSTRIAL CROPS AND PRODUCTS. Praha:Neuveden, roč. 228 (2025), s. 1-10. 0926-6690 Dostupné z: 10.1016/j.indcrop.2025.120880</t>
  </si>
  <si>
    <t>KILLI Uday Kumar; MALÍK Matěj; NAVRÁTILOVÁ Zdeňka; PATOČKA Radoslav; OLEKŠÁK Patrik; KILLI Sireesha Uday; KUČA Kamil; TLUSTOŠ Pavel a PATOČKA Jiří. Exploring the biomedical applications of Campsis radicans (woody vine): integrating traditional wisdom and contemporary insights. Online. Phytochemistry Reviews. Praha:Neuveden, roč. 24 (2024), s. 3101-3117. 1572-980X Dostupné z: 10.1007/s11101-024-10018-0</t>
  </si>
  <si>
    <t>PROUZOVÁ Nikola; KUBÁTOVÁ Pavla; MERCL Filip; SZÁKOVÁ Jiřina; NAJMANOVÁ Jana a TLUSTOŠ Pavel. Biomass yield and metal phytoextraction efficiency of Salix and Populus clones harvested at different rotation lengths in the field experiment. Online. Chemical and Biological Technologies in Agriculture. New York:Springer-Verlag, roč. 11 (2024), s. 1-15. 2196-5641 Dostupné z: 10.1186/s40538-024-00600-1</t>
  </si>
  <si>
    <t>MRŠTINA Tomáš; PRAUS Lukáš; SZÁKOVÁ Jiřina; KAPLAN Lukáš a TLUSTOŠ Pavel. Foliar biofortification of maize (Zea mays L.) with selenium: effects of compound type, application rate, and growth stage. Online. Agriculture-BASEL. Basel:MDPI AG, roč. 14 (2024), s. 1-15. 2077-0472 Dostupné z: 10.3390/agriculture14122105</t>
  </si>
  <si>
    <t>**MATEJOVIC Martin; **CURN Vladislav; KUBEŠ Jan; **JOZOVA Eva; KOTÍKOVÁ Zora a **CEPKOVA Petra Hlasna. Effects of Low-Temperature Plasma Treatment on Germination, Seedling Development, and Biochemical Parameters of Long-Term-Stored Seeds. Online. Agronomy. Basel:MDPI AG, roč. 15 (2025), s. 1-22. 2073-4395 Dostupné z: 10.3390/agronomy15071637</t>
  </si>
  <si>
    <t>PECKA Jan; KRAUS Kamil; ZELENÝ Martin a HNILIČKOVÁ Helena. Exogenous Proline Modulates Physiological Responses and Induces Stress Memory in Wheat Under Repeated and Delayed Drought Stress. Online. Agronomy. Basel:MDPI AG, roč. 15 (2025), s. 1-17. 2073-4395 Dostupné z: 10.3390/agronomy15061370</t>
  </si>
  <si>
    <t>**SHOAIB Muhammad; **LI Gen; **LIU Xinru; **ARSHAD Muhammad; **ZHANG Huijuan; **ASIF Muhammad; **BRESTIC Marian; SKALICKÝ Milan; **WU Jun; **ZHANG Shixiang; **HU Feng a **LI Huixin. Nanoplastic alters soybean microbiome across rhizocompartments level and symbiosis via flavonoid-mediated pathways. Online. Frontiers in Plant Science. Lausanne:Frontiers Research Foundation, roč. 16 (2025), s. 0-0. 1664-462X Dostupné z: 10.3389/fpls.2025.1676933</t>
  </si>
  <si>
    <t>PAVLÍKOVÁ Daniela; **ZEMANOVÁ Veronika; PAVLÍK Milan; LHOTSKÁ Marie; KUBEŠ Jan; NOVÁK Milan; **DOBREV Petre Ivanov a **MOTYKA Václav. Phytohormone and amino acid changes in cherry radish as metabolic adaptive response to arsenic single and multi-contamination. Online. Biomolecules. Basel:MDPI AG, roč. 15 (2025), s. 1-20. 2218-273X Dostupné z: 10.3390/biom15030390</t>
  </si>
  <si>
    <t>**BHAT Tauseef A.; **NAZIR Aijaz; **JAMSHEED Bilkees; **JAN Bisma; **SHAH Zahoor Ahmad; **DAR Eajaz Ahmad; **TANWAR Himansha; **DAR Khursheed A.; **SAXENA Amal; **SHARMA Ashu; **ASHRAF Saika; **AL-ASHKAR Ibrahim; SKALICKÝ Milan; **BRESTIC Marian a **AYMAN El-Sabagh. Quadratic response assessment of gypsum and elemental sulphur on the yield and S use efficiency for soybean. Online. Scientific Reports. London:Nature Publishing Group, roč. 15 (2025), s. 1-13. 2045-2322 Dostupné z: 10.1038/s41598-025-97011-5</t>
  </si>
  <si>
    <t>KRUCKÝ Jiří; HEJNÁK Václav; VACHOVÁ Pavla; GUPTA Aayushi; KUBEŠ Jan; **POPOV Marek a SKALICKÝ Milan. Silicon application enhances drought resilience in buckwheat: a comparative study of three varieties. Online. Frontiers in Plant Science. Lausanne:Frontiers Research Foundation, roč. 16 (2025), s. 1-15. 1664-462X Dostupné z: 10.3389/fpls.2025.1635709</t>
  </si>
  <si>
    <t>**BHATT Rajan; **KUNAL -; **MOULICK Deboujyoti; **BÁREK Viliam; **BRESTIČ Marian; **GABER Ahmed; SKALICKÝ Milan a **HOSSAIN Akbar. Sustainable strategies to limit nitrogen loss in agriculture through improving its use efficiency-aiming to reduce environmental pollution. Online. Journal of Agriculture and Food Research. Praha:Neuveden, roč. 22 (2025), s. 0-0. 2666-1543 Dostupné z: 10.1016/j.jafr.2025.101957</t>
  </si>
  <si>
    <t>**RAULT Jean-Loup; **BATESON Melissa; **BOISSY Alain; **FORKMAN Björn; **GRINDE Bjorn; **GYGAX Lorenz; **HARFELD Jes Lynning; **HINTZE Sara; **KEELING Linda J.; **KOSTAL Lubor; **LAWRENCE Alistair B.; **MENDL Michael T.; **MIELE Mara; **NEWBERRY Ruth C.; **SANDOE Peter; ŠPINKA Marek; **TAYLOR Alex H.; **WEBB Laura E.; **WHALIN Laura a **JENSEN Margit Bak. A consensus on the definition of positive animal welfare. Online. Biology Letters. Praha:Neuveden, roč. 21 (2025), s. 0-0. 1744-9561 Dostupné z: 10.1098/rsbl.2024.0382</t>
  </si>
  <si>
    <t>**MARTVEL George; ERETOVÁ Petra; PŘIBYLOVÁ Lucie; CHALOUPKOVÁ Helena; **PONGRÁCZ Péter; **SHIMSHONI Ilan; **CITTONE Noam Chen; **MICHAELI Yuval; **GRINSTEIN Dan a **ZAMANSKY Anna. Continuous automated analysis of facial dynamics of brachycephalic and normocephalic dogs in different contexts. Online. BMC Veterinary Research. Praha:Neuveden, roč. 21 (2025), s. 0-0. 1746-6148 Dostupné z: 10.1186/s12917-025-04839-0</t>
  </si>
  <si>
    <t>**DOČKALOVÁ Hana; **BAHOLET BÁTIK Daria; **HORKÝ Pavel; **BALABÁNOVÁ Marie; **BÁTIK Andrej; **ONDRÁČEK Jaroslav a DOKOUPILOVÁ Adéla. Effects of Different Forms of Milk Thistle Supplementation in Rabbit Diets on Stress-Induced Physiological Responses. Online. Animals. Basel:MDPI AG, roč. 15 (2025), s. 0-0. 2076-2615 Dostupné z: 10.3390/ani15243582</t>
  </si>
  <si>
    <t>ZÍTEK Štěpán; MACHOVÁ Kristýna; PROCHÁZKOVÁ Radka; **VANÍČKOVÁ Zdislava a SVOBODOVÁ Ivona. Hair cortisol assessment of equine assisted therapy horses: Assessing long-term welfare and influencing management factors. Online. Applied Animal Behaviour Science. Amsterdam:Elsevier Science, roč. 285 (2025), s. 0-0. 0168-1591 Dostupné z: 10.1016/j.applanim.2025.106570</t>
  </si>
  <si>
    <t>**HALVONÍK Adrián; **MORAVCIKOVA Nina; VOSTRÝ Luboš; VOSTRÁ VYDROVÁ Hana; **MESZÁROŠ Gábor; **DEMIR Eymen; **CHALUPKOVÁ Monika a **KASARDA Radovan. Heterozygosity-Rich Regions in Canine Genome: Can They Serve as Indicators of Balancing Selection?. Online. Animals. Basel:MDPI AG, roč. 15 (2025), s. 0-0. 2076-2615 Dostupné z: 10.3390/ani15040612</t>
  </si>
  <si>
    <t>**BUČKOVÁ Katarína; MORAVCSÍKOVÁ Agnes a **ŠÁROVÁ Radka. Invited review: A systematic review of the effects of pair housing on dairy calf welfare and productivity. Online. Journal of Dairy Science. Savoy:Amer. Dairy Science Assoc., roč. 108 (2025), s. 12878-12902. 0022-0302 Dostupné z: 10.3168/jds.2024-26251</t>
  </si>
  <si>
    <t>ERETOVÁ Petra; LIU Quanxiao; **NEKOVÁŘOVÁ Tereza; CHALOUPKOVÁ Helena; PŘIBYLOVÁ Lucie; KRTIČKOVÁ Šárka a **PONGRÁCZ Péter. Like deer caught in the headlights: Human evaluation of the intensity of emotions in brachycephalic and normocephalic dogs-A pilot study. Online. Applied Animal Behaviour Science. Amsterdam:Elsevier Science, roč. 292 (2025), s. 0-0. 0168-1591 Dostupné z: 10.1016/j.applanim.2025.106767</t>
  </si>
  <si>
    <t>SOUČKOVÁ Michaela; PŘIBYLOVÁ Lucie; FRÜHAUF KOLÁŘOVÁ Martina; VOSTRÁ VYDROVÁ Hana a CHALOUPKOVÁ Helena. The influence of an unfamiliar person&amp;#39;s presence on shelter use, feeding, and exploratory behavior in domestic rabbits during animal-assisted interventions. Online. Applied Animal Behaviour Science. Amsterdam:Elsevier Science, roč. 291 (2025), s. 0-0. 0168-1591 Dostupné z: 10.1016/j.applanim.2025.106721</t>
  </si>
  <si>
    <t>**ZDEŇKOVÁ Kamila; **ČERMÁKOVÁ Eliška; VEJL Pavel; ČERMÁKOVÁ Agáta a VAŠEK Jakub. Analytical Methods for the Identification of Edible and Feed Insects: Focus on DNA-Based Techniques. Online. Foods. Basel:MDPI AG, roč. 14 (2025), s. 0-0. 2304-8158 Dostupné z: 10.3390/foods14112002</t>
  </si>
  <si>
    <t>PILSOVÁ Aneta; PILSOVÁ Zuzana; VEJL Pavel; KLUSÁČKOVÁ Barbora; ZELENKOVÁ Natálie; MELOUNOVÁ Martina; ČÍLOVÁ Daniela; **DUSEK Jakub; BRÁZDA Adam; POSTLEROVÁ Pavla a SEDMÍKOVÁ Markéta. Hydrogen sulfide in boar reproduction: Cystathionine ß-synthase and  cystathionine ?-lyase localization in reproductive tissues and sperm across  maturation stages. Online. Theriogenology. Elsevier Science Inc., roč. 252 (2025), s. 1-3. 0093-691X Dostupné z: 10.1016/j.theriogenology.2025.117753</t>
  </si>
  <si>
    <t>KYSELOVÁ Jitka; TICHÝ Ladislav; SZTANKÓOVÁ Zuzana; MARKOVÁ Jiřina; KAVANOVÁ Kateřina; BEINHAUEROVÁ Monika a MUŠKOVÁ Michala. Comparative Characterization of Immune Response in Sheep with Caseous Lymphadenitis through Analysis of the Whole Blood Transcriptom. Online. Animals. Basel:MDPI AG, roč. 13 (2023), s. 0-0. 2076-2615 Dostupné z: 10.3390/ani13132144</t>
  </si>
  <si>
    <t>KCH</t>
  </si>
  <si>
    <t>**DROZDOWSKA Mariola; **PIASNA-SLUPECKA Ewelina; **KMIECIK Klaudia; DOSKOČIL Ivo; LAMPOVÁ Barbora; ŠMÍD Petr; **DOMAGALA Barbara a **DZIADEK Kinga. Compositional and Functional Analysis of Golden and Brown Flaxseed: Nutrients, Bioactive Phytochemicals, Antioxidant Activity, and Cellular Responses. Online. Nutrients. Basel:MDPI AG, roč. 17 (2025), s. 1-24. 2072-6643 Dostupné z: 10.3390/nu17213407</t>
  </si>
  <si>
    <t>KOTÍKOVÁ Zora; BUREŠOVÁ Barbora; CEJPOVÁ Klára; PAZNOCHT Luboš; **BRNKA Michal a **MARTINEK Petr. Do anthocyanins affect acrylamide formation in wholemeal bakery products? A study on near-isogenic wheat lines. Online. Food Control. Oxford:Elsevier Science, roč. 168 (2025), s. 0-0. 0956-7135 Dostupné z: 10.1016/j.foodcont.2024.110892</t>
  </si>
  <si>
    <t>DOSKOČIL Ivo; LAMPOVÁ Barbora; ŠMÍD Petr; **DROZDOWSKA Mariola a **KOPEC Aneta. Effect of Sardine and Sprat Thermal Processing on Intestinal Integrity and Macrophage Activation In Vitro. Online. Foods. Basel:MDPI AG, roč. 14 (2025), s. 0-0. 2304-8158 Dostupné z: 10.3390/foods14213754</t>
  </si>
  <si>
    <t>DOSKOČIL Ivo; LAMPOVÁ Barbora; ŠMÍD Petr a **KOPEC Aneta. Impact of Thermal Processing on the Protein Digestibility of Sardines and Sprats. Online. Foods. Basel:MDPI AG, roč. 14 (2025), s. 1-13. 2304-8158 Dostupné z: 10.3390/foods14122096</t>
  </si>
  <si>
    <t>KHALILI TILAMI Sarvenaz; JURKANINOVÁ Lucie; KOTÍKOVÁ Zora; ŠKVOROVÁ Petra; **FERUSOVÁ Žaneta a KOUŘIMSKÁ Lenka. Quality and nutritional evaluation of bakery products enriched with cricket meal. Online. Applied Food Research. Amsterdam:Elsevier, roč. 5 (2025), s. 1-11. 2772-5022 Dostupné z: 10.1016/j.afres.2025.101303</t>
  </si>
  <si>
    <t>**MARKOVÁ Irena; **HUTTL Martina; ŠŤASTNÝ Jakub; **ZAPLETALOVA Iveta; KAČER Petr; HÖNIG Vladimír; KAČEROVÁ Tereza a **MALÍNSKÁ H.. Skeletal muscle insulin resistance in prediabetes: a lipidomic perspective on diacylglycerols, ceramides, and phospholipids. Online. Scientific Reports. London:Nature Publishing Group, roč. 15 (2025), s. 0-0. 2045-2322 Dostupné z: 10.1038/s41598-025-22745-1</t>
  </si>
  <si>
    <t>KOKOŠKOVÁ Tersia; **PONTALTI Emanuele; AREMU Tolulope Sabainah; TŮMOVÁ Eva; CHODOVÁ Darina; BUREŠ Daniel; **LEBEDOVÁ Nicole; VOLEK Zdeněk; **SINGH Jaswinder; **CULLERE Marco; **PALUMBO Bianc; **GALASSO Incoronata a **ZOTTE Antonella Dalle. Assessing the impact of dietary Camelina sativa (L.) Crantz inclusion on meat quality and sensory traits of growing rabbits. Online. Meat Science. Oxford:Elsevier Science, roč. 219 (2025), s. 0-0. 0309-1740 Dostupné z: 10.1016/j.meatsci.2024.109679</t>
  </si>
  <si>
    <t>VOLEK Zdeněk; ŠUFLIARSKÝ Peter; **TAUBNER Tomáš; PLACHÝ Vladimír; KOKOŠKOVÁ Tersia; AREMU Tolulope Sabainah; **CULLERE Marco; **GALASSO Incoronata; CHODOVÁ Darina; TŮMOVÁ Eva a **ZOTTE Antonella Dalle. Effect of replacing rapeseed cake with camelina (Camelina sativa (L.) Crantz) cake on nutrient digestibility, pancreatic enzyme activity, growth performance and carcass traits in fattening rabbits. Online. Animal Feed Science and Technology . Amsterdam:Elsevier, roč. 320 (2025), s. 0-0. 0377-8401 Dostupné z: 10.1016/j.anifeedsci.2025.116218</t>
  </si>
  <si>
    <t>**MAGAUIYA Alikhan; **TOREBEK Kausar; SAVVULIDI FILIPP GEORGIJEVIČ; PTÁČEK Martin; **CHRISTOPHER LeBrun; LANGEROVÁ Lucie; **ELBOSYN Sagdat; **BAIKOSHKAROVA Saltanat a **MALMAKOV Nurlan. Molecular Constraints of Sperm Sex Sorting via TLR7/8 Activation. Online. Animals. Basel:MDPI AG, roč. 15 (2025), s. 0-0. 2076-2615 Dostupné z: 10.3390/ani15202976</t>
  </si>
  <si>
    <t>DUCHÁČEK Jaromír; LEGAROVÁ Veronika; CODL Radim; KEJDOVÁ RYSOVÁ Lucie; GAŠPARÍK Matúš; FORMÁNKOVÁ HERMAN Soňa a **NEJESCHLEBOVÁ Hana. Selective Dry-Off Therapy in Conventional Dairy Farms: The Influence of Quarter-Level Selection Criteria on Postpartum Mastitis and Somatic Cell Count. Online. Animals. Basel:MDPI AG, roč. 15 (2025), s. 1-12. 2076-2615 Dostupné z: 10.3390/ani15213167</t>
  </si>
  <si>
    <t>**TORALOVÁ Tereza; DUCHÁČEK Jaromír; GAŠPARÍK Matúš; **KINTEROVÁ Veronika; MAREŠOVÁ Nikola; CODL Radim a STÁDNÍK Luděk. The serum levels of triacylglycerols, nonesterified fatty acids, and beta-hydroxybutyrate as markers of reproductive capability of primiparous dairy cows. Online. Journal of Animal Science. Champaign:Amer.Society of Animal Science, roč. 103 (2025), s. 1-11. 0021-8812 Dostupné z: 10.1093/jas/skaf276</t>
  </si>
  <si>
    <t>BAHELKA Ivan; STUPKA Roman; ZADINOVÁ Kateřina; ŠPRYSL Michal a ČÍTEK Jaroslav. The Effect of Oral Administration of Bisphenol A and AF on Their Deposition in the Body Organs of Growing Pigs and the Relationship to Growth Rate. Online. Animals. Basel:MDPI AG, roč. 15 (2025), s. 0-0. 2076-2615 Dostupné z: 10.3390/ani15213214</t>
  </si>
  <si>
    <t>MASCELLANI BERGO Anna; **TAGLIERI Isabella; **VENTURI Francesca; **MATAK Lubomir; **GONDAS Petr; KLOUČEK Pavel a HAVLÍK Jaroslav. &amp;lt;SUP&amp;gt;1&amp;lt;/SUP&amp;gt;H NMR spectrum carries signatures of white wine aroma. Online. LWT-Food Science and Technology. Amsterdam:Elsevier Science, roč. 223 (2025), s. 0-0. 0023-6438 Dostupné z: 10.1016/j.lwt.2025.117786</t>
  </si>
  <si>
    <t>KOKOŠKOVÁ Tersia; **PONTALTI Emanuele; AREMU Tolulope Sabainah; TŮMOVÁ Eva; CHODOVÁ Darina; BUREŠ Daniel; **LEBEDOVÁ Nicole; VOLEK Zdeněk; **SINGH Jaswinder; **CULLERE Marco; **PALUMBO Bianc; **GALASSO Incoronata a **ZOTTE Antonella Dalle. Assessing the impact of dietary Camelina sativa (L.) Crantz inclusion on meat quality and sensory traits of growing rabbits. Online. Meat Science. Oxford:Elsevier Science, roč. 219 (2025), s. 0-0. 1873-4138 Dostupné z: 10.1016/j.meatsci.2024.109679</t>
  </si>
  <si>
    <t>MALÍK Matěj; PRAUS Lukáš; KUKLINA Alexandra; VELECHOVSKÝ Jiří; KOSMÁKOVÁ JANATOVÁ Anežka; KLOUČEK Pavel; MLÁDEK Vladimír a TLUSTOŠ Pavel. Cannabis yield and cannabinoid profile affected by plant nutrition and planting density. Online. INDUSTRIAL CROPS AND PRODUCTS. Praha:Neuveden, roč. 223 (2025), s. 1-15. 1872-633X Dostupné z: 10.1016/j.indcrop.2024.120293</t>
  </si>
  <si>
    <t>**JURASEK Michal; **DRABEROVA Eduarda; **REHULKA Jiri; **GURSKA Sona; **IVANOVA Aleksandra; **POLISHCHUK Pavel; **JECMENOVA Katerina; **FAHNRICH Jan; **MARESOVA Anna; TAUCHEN Jan; **ROMERO Atilio Reyes; **DOMLING Alexander; **HAJDUCH Marian; **DRASAR Pavel B.; **DRABER Pavel a **DZUBAK Petr. Colchicine-BODIPY Probes: Evidence for the Involvement of Intracellular Membranes in the Targeting of Colchicine to Tubulin. Online. ACS Pharmacology &amp;amp; Translational Science. Washington:Amer. Chemical Soc., roč. 8 (2025), s. 1965-1985. 2575-9108 Dostupné z: 10.1021/acsptsci.4c00730</t>
  </si>
  <si>
    <t>AREMU Tolulope Sabainah; BUREŠ Daniel; **ELIZABETH James; **LEBEDOVÁ Nicole; URBANOVÁ Klára; **DALLE ZOTTE Antonella; VOLEK Zdeněk a KOKOŠKOVÁ Tersia. Effect of wet and dry post-mortem rabbit loin meat ageing on its physicochemical and sensory properties. Online. Meat Science. Oxford:Elsevier Science, roč. 229 (2025), s. 0-0. 1873-4138 Dostupné z: 10.1016/j.meatsci.2025.109901</t>
  </si>
  <si>
    <t>MUSIIENKO Daria; JURKANINOVÁ Lucie; CHRPOVÁ Diana a KOUŘIMSKÁ Lenka. Impact of NaCl reduction and substitution with KCl and CaCl2 on quality attributes of wheat-based bakery products. Online. Frontiers in Nutrition. Lausanne:Frontiers Media S.A., roč. 12 (2025), s. 1-11. 2296-861X Dostupné z: 10.3389/fnut.2025.1657034</t>
  </si>
  <si>
    <t>**CMIKOVA Natalia; **VUKIC Milena D.; **VUKOVIC Nenad L.; HAVLÍK Jaroslav; **ISSA-ISSA Hanan; **CARBONELL-BARRACHINA Angel A.; **JANCO Ivona; **VINCIGUERRA Vittorio; **GARZOLI Stefania a **KACANIOVA Miroslava. Metabolomic approach to explore the chemical composition and health benefits of macroalgae: A comprehensive study of&amp;lt;i&amp;gt; Palmaria&amp;lt;/i&amp;gt;&amp;lt;i&amp;gt; palmata,&amp;lt;/i&amp;gt; Ascophyllum nodosum, and Chondrus crispus. Online. Food Chemistry. Oxford:Elsevier Science, roč. 495 (2025), s. 0-0. 0308-8146 Dostupné z: 10.1016/j.foodchem.2025.146436</t>
  </si>
  <si>
    <t>**HAVRLENTOVÁ Michaela; JURKANINOVÁ Lucie; **ŠVEC Ivan; **JÁNOŠKA Daniel; **KLIMÁČKOVÁ Jana; **HENDRICHOVÁ Jana; **HOZLÁR Peter a **GAVURNÍKOVÁ Soňa. Nutritional and sensory enhancement of traditional wheat-based yeasted steamed dumplings through oat flour fortification. Online. Frontiers in Nutrition. Lausanne:Frontiers Media S.A., roč. 14 (2025), s. 0-0. 2296-861X Dostupné z: 10.3389/fnut.2025.1676290</t>
  </si>
  <si>
    <t>**DVOŘÁČEK Václav; **JÁGR Michal; **JELÍNEK Michael; JURKANINOVÁ Lucie a FRAŇKOVÁ Adéla. Processing-Induced Changes in Phenolic Composition and Dough Properties of Grape Pomace-Enriched Wheat Buns. Online. Foods. Basel:MDPI AG, roč. 14 (2025), s. 0-0. 2304-8158 Dostupné z: 10.3390/foods14244256</t>
  </si>
  <si>
    <t>**NEUMAN Vit; **MARATOVA K; **PLACHY L; **DRNKOVA L; **PRUHOVA S; **KOLOUSKOVA S; **OBERMANNOVA B; **AMARATUNGA S. A.; **KULICH M; HAVLÍK Jaroslav; **CINEK Ondřej a **SUMNIK Zdenek. Short-term low-carbohydrate diet decreases body weight and fat mass but not muscle strength in children and young people with type 1 diabetes. Online. EUROPEAN JOURNAL OF CLINICAL NUTRITION. Praha:Neuveden, roč. 79 (2025), s. 1149-1153. 0954-3007 Dostupné z: 10.1038/s41430-025-01658-2</t>
  </si>
  <si>
    <t>**JAFFALI Chahrazed; **SYNYTSYA Andriy; **KHADHRI Ayda; **ASCHI-SMITI Samira; **BLEHA Roman; JOZÍFEK Miroslav; **KVASNICKA Frantisek a KLOUČEK Pavel. Structure and strain specificity for polysaccharides from king oyster mushroom (Pleurotus eryngii) fruiting bodies. Online. INTERNATIONAL JOURNAL OF BIOLOGICAL MACROMOLECULES. Praha:Neuveden, roč. 295 (2025), s. 0-0. 1879-0003 Dostupné z: 10.1016/j.ijbiomac.2024.139286</t>
  </si>
  <si>
    <t>**BARTON Ludek; BUREŠ Daniel; **LEBEDOVA Nicole; **JANCIK Filip; **STOLCOVA Magdalena; CONSOLACION Jerico a KOKOŠKOVÁ Tersia. The Effect of Yellow and White Lupine Meals on the Growth Performance, Carcass Composition, and Meat Quality of Fleckvieh Finishing Bulls. Online. Animals. Basel:MDPI AG, roč. 15 (2025), s. 0-0. 2076-2615 Dostupné z: 10.3390/ani15060790</t>
  </si>
  <si>
    <t>TŮMOVÁ Veronika; **BENMANSOUR I.; **LANGHANSOVÁ Lenka; PETRTÝL Miloslav; BUREŠ Daniel; **PETROVÁ Šárka; **HAISEL Daniel; TEJNECKÝ Václav; PĚCHOUČKOVÁ Eva; LALOUČKOVÁ Klára; MALÍKOVÁ Lucie; LIŠKA Martin; KLOUČEK Pavel a **MONSEES H.. The impact of two aquaponic management strategies (unfertilized and fertilized aquaponics) on the quality and growth of green butterhead lettuce (Lactuca sativa, var. Salanova Aquino, Rijk Zwaan). Online. JOURNAL OF CLEANER PRODUCTION. Praha:Neuveden, roč. 521 (2025), s. 1-10. 1879-1786 Dostupné z: 10.1016/j.jclepro.2025.146202</t>
  </si>
  <si>
    <t>**MATTIA Sozzi; **VIOLETTA Aru; MASCELLANI BERGO Anna; **NICOLA Cavallini; **FRANCESCO Soverani; HAVLÍK Jaroslav; **BEKZOD Khakimov a **SOREN Engelsen. Using experimental design and 13C satellites to optimize the measurement of the absolute concentration of ethanol in wine by 1H NMR spectroscopy. Online. Food Research International. Amsterdam:Elsevier Science, roč. 214 (2025), s. 0-0. 0963-9969 Dostupné z: 10.1016/j.foodres.2025.116598</t>
  </si>
  <si>
    <t>HUBERT Jan; **GLOWSKA-PATYNIAK Eliza; **DOWD Scot E. a **KLIMOV Pavel B.. A novel &amp;lt;i&amp;gt;Erwiniaceae&amp;lt;/i&amp;gt; gut symbiont modulates gene expression of the intracellular bacterium &amp;lt;i&amp;gt;Cardinium&amp;lt;/i&amp;gt; in the stored product mite &amp;lt;i&amp;gt;Tyrophagus putrescentiae&amp;lt;/i&amp;gt;. Online. mSphere. Washington:American Society of Microbiology, roč. 10 (2025), s. 0-0. 2379-5042 Dostupné z: 10.1128/msphere.00879-24</t>
  </si>
  <si>
    <t>HUBERT Jan; **XIONG Qing; **GLOWSKA-PATYNIAK Eliza; **FURTAK Elizabeth V. a **KLIMOV Pavel B.. Analysis of the tripartite interactions between two bacterial symbionts, a novel &amp;lt;i&amp;gt;Solitalea&amp;lt;/i&amp;gt;-like bacterium (Bacteroidota) and &amp;lt;i&amp;gt;Cardinium&amp;lt;/i&amp;gt;, and the stored product mite &amp;lt;i&amp;gt;Tyrophagus putrescentiae&amp;lt;/i&amp;gt; based on gene expression data. Online. Microbiology Spectrum. Washington:American Society of Microbiology, roč. 13 (2025), s. 0-0. 2165-0497 Dostupné z: 10.1128/spectrum.00609-25</t>
  </si>
  <si>
    <t>**COUFALOVA Martina; **RODRIGO Miguel A. M.; **MICHALKOVA Hana; **MILOSAVLJEVIC Vedran; **HRAZDILOVA Kristyna; ŽŮREK Luděk a **CIHALOVA Kristyna. Antibacterial activity of the novel peptide Pac-525 with the RGD motif against intracellular &amp;lt;i&amp;gt;Escherichia coli&amp;lt;/i&amp;gt;. Online. Scientific Reports. London:Nature Publishing Group, roč. 15 (2025), s. 0-0. 2045-2322 Dostupné z: 10.1038/s41598-025-04901-9</t>
  </si>
  <si>
    <t>MUSIIENKO Daria; KOUŘIMSKÁ Lenka a CHRPOVÁ Diana. Comparison of sensory quality perceptions of gluten-free cookies evaluated by celiac and non-celiac people. Online. Frontiers in Nutrition. Lausanne:Frontiers Media S.A., roč. 12 (2025), s. 1-10. 2296-861X Dostupné z: 10.3389/fnut.2025.1683571</t>
  </si>
  <si>
    <t>DOSKOČIL Ivo; LAMPOVÁ Barbora; ŠMÍD Petr; **DROZDOWSKA Mariola a **KOPEC Aneta. Effect of Sardine and Sprat Thermal Processing on Intestinal Integrity and Macrophage Activation In Vitro. Online. Foods. Basel:MDPI AG, roč. 21 (2025), s. 0-0. 2304-8158 Dostupné z: 10.3390/foods14213754</t>
  </si>
  <si>
    <t>AREMU Tolulope Sabainah; BUREŠ Daniel; **ELIZABETH James; **LEBEDOVÁ Nicole; URBANOVÁ Klára; **DALLE ZOTTE Antonella; VOLEK Zdeněk a KOKOŠKOVÁ Tersia. Effect of wet and dry post-mortem rabbit loin meat ageing on its physicochemical and sensory properties. Online. Meat Science. Oxford:Elsevier Science, roč. 229 (2025), s. 0-0. 0309-1740 Dostupné z: 10.1016/j.meatsci.2025.109901</t>
  </si>
  <si>
    <t>SZMEK Jan; **ENGLMAIEROVÁ Michaela; **SKŘIVAN Miloš a PĚCHOUČKOVÁ Eva. Evaluation of hemp seeds (Cannabis sativa L.) and flax seeds (Linum usitatissimum L.) as feed ingredients in laying hen diets: effects on the performance, egg quality, and n-3 fatty acid composition of egg yolks. Online. Frontiers in Animal Science. Lausanne:Frontiers Media S.A., roč. 6 (2025), s. 1-16. 2673-6225 Dostupné z: 10.3389/fanim.2025.1685765</t>
  </si>
  <si>
    <t>**VEHAR Anja; **POTOČNIK Doris; **MENCIN Marjeta; **KOROŠEC Mojca; **FERJANČIČ Blaž; **JAGODIC HUDOBIVNIK Marta; **JAMNIK Polona; **OTA Ajda; KOUŘIMSKÁ Lenka; KULMA Martin; **HEATH David a **OGRINC Nives. Evaluation of Nutritional Quality and Oxidation Stability of Fermented Edible Insects. Online. Foods. Basel:MDPI AG, roč. 14 (2025), s. 1-24. 2304-8158 Dostupné z: 10.3390/foods14172929</t>
  </si>
  <si>
    <t>**NIEDERLOVA Veronika; **MICHALIK Juraj; DRABOŇOVÁ Barbora; **CISAROVA Miroslava; **FUNDA David a **STEPANEKONDREJ Juraj. Gluten-Free Diet Induces Small-Scale Changes Across Multiple T-Cell Subsets in NOD Mice. Online. EUROPEAN JOURNAL OF IMMUNOLOGY. Praha:Neuveden, roč. 55 (2025), s. 1-15. 0014-2980 Dostupné z: 10.1002/eji.202451559</t>
  </si>
  <si>
    <t>**GLABSKA Dominika; **GUZEK Dominika; JÍLKOVÁ Anna; **KOLOTA-BURDZY Aleksandra; **SKOLMOWSKA Dominika a KOUŘIMSKÁ Lenka. Influence of Lycopene Intake on Mental Health: A Systematic Review of Randomized Controlled Trials (RCTs). Online. Nutrients. Basel:MDPI AG, roč. 17 (2025), s. 1-17. 2072-6643 Dostupné z: 10.3390/nu17111793</t>
  </si>
  <si>
    <t>**ANTAO Solange C.; **PAVANELO Daniel B.; **ESTEVES Eliane; **NASSAR Marcelly B.; **ALONSO Beatriz I.; **VERA Pablo; **LABRUNA Marcelo B.; **KOPACEK Petr; **DAFFRE Sirlei; ŽŮREK Luděk; **SILVA Fernanda Dias da; **FARBER Marisa a **FOGACA Andrea C.. Interactions between microbiota and immunity shape pathogen acquisition and fitness in&amp;lt;i&amp;gt; Amblyomma&amp;lt;/i&amp;gt; spp. ticks. Online. DEVELOPMENTAL AND COMPARATIVE IMMUNOLOGY. Praha:Neuveden, roč. 172 (2025), s. 0-0. 0145-305X Dostupné z: 10.1016/j.dci.2025.105493</t>
  </si>
  <si>
    <t>**NADERY DEHSHEIKH Fereshteh; **TAGHIAN DINANI Somayeh; **KOCZOŃ Piotr; **BRYŚ Joanna; **NIEMIEC Tomasz a KOUŘIMSKÁ Lenka. Quality Properties of Dried Banana Slices with Carboxymethyl Cellulose Coating Ultrasonic Pretreatments. Online. Foods. Basel:MDPI AG, roč. 14 (2025), s. 1-23. 2304-8158 Dostupné z: 10.3390/foods14223904</t>
  </si>
  <si>
    <t>SOCHACKI Adam Jan; ŠUBRTOVÁ SALMONOVÁ Hana; **BAJKACZ Sylwia; **FELIS Ewa; **CHVAL Zdenek; VAŇKOVÁ Zuzana; LEXA Martin; **POHOŘELÝ Michal; **CORVINI Philippe François-Xavier; MAREČKOVÁ Marketa a SCHNEIDER Lucie. Reversible transformations of sulfamethoxazole and its submoieties by manganese-oxidizing bacteria and biogenic manganese oxides in the presence of humic substances. Online. Environmental Science-Processes &amp;amp; Impacts. Cambridge:Royal Society of Chemistry, roč. 27 (2025), s. 1291-1302. 2050-7895 Dostupné z: 10.1039/d4em00593g</t>
  </si>
  <si>
    <t>**PALKOVSKY Martin; MODRÁČKOVÁ Nikol; NEUŽIL BUNEŠOVÁ Věra; **LIBERKO Marian; **HLODAKOVA Alzbeta a **SOUMAROVA Renata. Role of Human Microbiome in Development and Management of Head and Neck Squamous Cell Carcinoma. Online. CANCERS. Basel:MDPI AG, roč. 17 (2025), s. 0-0. 2072-6694 Dostupné z: 10.3390/cancers17132238</t>
  </si>
  <si>
    <t>**ENGLMAIEROVÁ Michaela; SZMEK Jan; **SKŘIVAN Miloš; **HORČIČKA Pavel; **TAUBNER Tomáš a **SKŘIVANOVÁ Věra. Utilization of Wheat with Enhanced Carotenoid Levels and Various Fat Sources in Hen Diets. Online. Animals. Basel:MDPI AG, roč. 15 (2025), s. 1195-1195. 2076-2615 Dostupné z: 10.3390/ani15091195</t>
  </si>
  <si>
    <t>JAMNIK Polona; MAHNIČ Nik; EKSELENSKI Simon; POGAČNIK DA SILVA Lea; ČADEŽ Neža; MEMBRINO Valentina; ULRIH Nataša Poklar; PLATEIS Zala; TOPLAK Nataša; KOREN Simon; KULMA Martin; KOUŘIMSKÁ Lenka; ŠKVOROVÁ Petra a JERŠEK Barbara. Microbial and biochemical characterisation of fermented house crickets (Acheta domesticus) and mealworm larvae (Tenebrio molitor). Online. Journal of Insects as Food and Feed . Neuveden:Neuveden, roč. 11 (2025), s. 3033-3053. 2352-4588 Dostupné z: 10.1163/23524588-bja10246</t>
  </si>
  <si>
    <t>**KRENGEL Felix; PAVELA Roman; **CARRILLO-BOLEA Antonio; **DICKINSON Jonathan a **GUEVARA-FEFER Patricia. Insecticidal activity of a Tabernaemontana arborea root bark alkaloid extract against Culex quinquefasciatus larvae. Online. INDUSTRIAL CROPS AND PRODUCTS. Praha:Neuveden, roč. 224 (2025), s. 0-0. 0926-6690 Dostupné z: 10.1016/j.indcrop.2024.120351</t>
  </si>
  <si>
    <t>**KOVARIKOVA Katerina; PAVELA Roman; **KROFTA Karel a **VOSTREL Josef. Use of Trans-Anethole Against Hop Flea Beetles in Field Conditions. Online. Agronomy. Basel:MDPI AG, roč. 15 (2025), s. 0-0. 2073-4395 Dostupné z: 10.3390/agronomy15061311</t>
  </si>
  <si>
    <t>TEJNECKÝ Václav; **LULAKOVA Petra; **SANTRUCKOVA Hana; KŘÍŽOVÁ Petra; **LEHEJCEK Jiri; **HAJEK Tomas; MERCL Filip; **BARTA Jiri; NĚMEČEK Karel a DRÁBEK Ondřej. Arctic willow (Salix polaris) exudation as a driver of microbial activity and soil formation in the high arctic tundra. Online. Biogeochemistry. Dordrecht:Springer Science+Business media B.V., roč. 168 (2025), s. 1-22. 1573-515X Dostupné z: 10.1007/s10533-025-01222-x</t>
  </si>
  <si>
    <t>**ETTLER Vojtěch; **KŘÍŽOVÁ Tereza; **MIHALJEVIČ Martin; **DRAHOTA Petr; **RACEK Martin; **KŘÍBEK Bohdan; VANĚK Aleš; PENÍŽEK Vít; ZÁDOROVÁ Tereza; **SRACEK Ondřej a **MAPANI B. Contaminant bioaccessibility in abandoned mine tailings in Namibia changes along a climatic gradient. Online. Environmental Science-Processes &amp;amp; Impacts. Cambridge:Royal Society of Chemistry, roč. 4 (2025), s. 1088-1102. 2050-7895 Dostupné z: 10.1039/d5em00060b</t>
  </si>
  <si>
    <t>NEUWIRTHOVÁ Eva; STEJSKAL Jan; **LHOTAKOVA Zuzana; KORECKÝ Jiří; ČEPL Jaroslav; NIKODEM Antonín; **PANZAROVA Klara; **ALBRECHTOVA Jana a LSTIBŮREK Milan. Drought Response and Genetic Variation in Scots Pine Seedlings&amp;#39; Provenances: Insights From High-Throughput Phenotyping for Climate-Resilient Forestry. Online. Evolutionary Applications. Praha:Neuveden, roč. 18 (2025), s. 1-21. 1752-4563 Dostupné z: 10.1111/eva.70157</t>
  </si>
  <si>
    <t>REYES ROJAS Jessica; **MARGOLDOVÁ Anna; **SKÁLA Jan; **ŽÍŽALA Daniel; PENÍŽEK Vít; HRDLIČKA Tomáš; VANĚK Aleš a ZÁDOROVÁ Tereza. Chernozems in Czechia: Soil properties, classification and environmental controls. Online. GEODERMA REGIONAL. Amsterdam:Elsevier Science, roč. 41 (2025), s. 1-18. 2352-0094  Dostupné z: 10.1016/j.geodrs.2025.e00957</t>
  </si>
  <si>
    <t>ZÁDOROVÁ Tereza; PENÍŽEK Vít; **MIHALJEVIC Martin; **KOUBOVÁ Magdalena; **LISÁ Lenka; **ETTLER Vojtěch; TEJNECKÝ Václav; DRÁBEK Ondřej; PAVLŮ Lenka; **KŘÍBEK Bohdan; VANĚK Aleš; **SRACEK Ondřej; REYES ROJAS Jessica; HRDLIČKA Tomáš; VOKURKOVÁ Petra a **MAPANI B. Local diversity of soil forming processes in the semi-arid tropics and its environmental drivers: An example from Otavi Mountains, northern Namibia. Online. Catena. Cremlingen:Catena Verlag, roč. 249 (2025), s. 1-20. 0341-8162 Dostupné z: 10.1016/j.catena.2024.108671</t>
  </si>
  <si>
    <t>**BRUNETTI Giuseppe; KODEŠOVÁ Radka; FÉR Miroslav; NIKODEM Antonín; KLEMENT Aleš a **ŠIMŮNEK Jiří. Modeling the impact of tillage and consolidation on the vadose zone hydrological behavior for data-limited conditions. Online. Geoderma. Amsterdam:Elsevier, roč. 464 (2025), s. 0-0. 0016-7061 Dostupné z: 10.1016/j.geoderma.2025.117607</t>
  </si>
  <si>
    <t>**HECKOVA Petra; **KOESTEL John; KLEMENT Aleš; KODEŠOVÁ Radka a **SNĚHOTA Michal. Soil structure dynamics in constructed Technosols for bioretention cells: X-ray microtomography study. Online. JOURNAL OF SOILS AND SEDIMENTS. Praha:Neuveden, roč. 25 (2025), s. 591-608. 1439-0108 Dostupné z: 10.1007/s11368-024-03828-4</t>
  </si>
  <si>
    <t>**KOTRBOVÁ Lucie; **GRABICOVÁ Kateřina; **ŠVECOVÁ Helena; **VOJS STAŇOVÁ Andrea; **PETRLÍKOVÁ Martina; **GRABIC Roman; KODEŠOVÁ Radka a **CHROŇÁKOVÁ Alica. The effect of WWTP products amendments on Phaseolus vulgaris rhizosphere and its ability to inactivate clarithromycin. Online. Scientific Reports. London:Nature Publishing Group, roč. 15 (2025), s. 1-14. 2045-2322 Dostupné z: 10.1038/s41598-025-14953-6</t>
  </si>
  <si>
    <t>KHOSRAVI Vahid; GHOLIZADEH Asa; KODEŠOVÁ Radka; AGYEMAN Prince Chapman; **SABERIOON Mohammad Mehdi a BORŮVKA Luboš. Visible, near-infrared, and shortwave-infrared spectra as an input variable for digital mapping of soil organic carbon. Online. International Soil and Water Conservation Research . Beijing:KEAI PUBLISHING LTD , roč. 13 (2025), s. 203-214. 2095-6339  Dostupné z: 10.1016/j.iswcr.2024.10.002</t>
  </si>
  <si>
    <t>ANETTOVÁ Lucia; **SIPKOVA Anna; **BALAZ Vojtech; **HAMBAL Muhammad; **COUFAL Radovan; **KACMARIKOVA Jana; **VANDA Henni; **EKA SARI Wahyu a MODRÝ David.  Hidden threats in urban environments: Angiostrongylus cantonensis in Banda Aceh’s cityscape. Online. PLoS Neglected Tropical Diseases. Praha:Neuveden, roč. 19 (2025), s. 1-7. 1935-2727 Dostupné z: 10.1371/journal.pntd.0013634</t>
  </si>
  <si>
    <t>dodatek za rok 2023</t>
  </si>
  <si>
    <t>BIEDERMANOVÁ Lenka; PILSOVÁ Aneta; PILSOVÁ Zuzana; ZELENKOVÁ Natálie; TYMICH HEGROVÁ Pavla; KLUSÁČKOVÁ Barbora; CHMELÍKOVÁ Eva; SEDMÍKOVÁ Markéta; **ŠIMONÍK Ondřej a POSTLEROVÁ Pavla. Boar Sperm Motility Assessment Using Computer-Assisted Sperm Analysis: Current Practices, Limitations, and Methodological Challenges. Online. Animals. Basel:MDPI AG, roč. 15 (2025), s. 3-74. 2076-2615 Dostupné z: 10.3390/ani15030305</t>
  </si>
  <si>
    <t>ZELENKOVÁ Natálie; KRAUS Veronika; **DED Lukáš; **SPEVAKOVA Daniela; **SADILKOVA Lucie; **FROLIKOVA Michaela; PILSOVÁ Aneta; PILSOVÁ Zuzana; KLUSÁČKOVÁ Barbora; **ŠIMONÍK Ondřej; CHMELÍKOVÁ Eva; KREJČOVÁ Tereza; **ZIGO Michal; **ŠUTOVSKÝ Peter; SEDMÍKOVÁ Markéta; **KOMRSKOVÁ Kateřina a POSTLEROVÁ Pavla. Functional characterization and phenotyping of RAB2A and Lactadherin/MFGE8 as boar sperm zona pellucida binding proteins. Online. Frontiers in Cell and Developmental Biology. Lausanne:Frontiers Media S.A., roč. 13 (2025), s. 1-22. 2296-634X Dostupné z: 10.3389/fcell.2025.1653053</t>
  </si>
  <si>
    <t>PILSOVÁ Aneta; PILSOVÁ Zuzana; VEJL Pavel; KLUSÁČKOVÁ Barbora; ZELENKOVÁ Natálie; MELOUNOVÁ Martina; ČÍLOVÁ Daniela; **DUSEK Jakub; BRÁZDA Adam; POSTLEROVÁ Pavla a SEDMÍKOVÁ Markéta. Hydrogen sulfide in boar reproduction: Cystathionine ß-synthase and  cystathionine ?-lyase localization in reproductive tissues and sperm across  maturation stages. Online. Theriogenology. Elsevier Science Inc., roč. 252 (2025), s. 1-3. 1879-3231 Dostupné z: 10.1016/j.theriogenology.2025.117753</t>
  </si>
  <si>
    <t>NAJER Tomáš; **DONA Jorge; **D. SWEET Andrew; **SYCHRA Jakub a **JOHNSON Kevin P.. Phylogenomics reveals the timescale of diversification in Amblycera. Online. SYSTEMATIC ENTOMOLOGY. Praha:Neuveden, roč. 50 (2025), s. 540-553. 0307-6970 Dostupné z: 10.1111/syen.12668</t>
  </si>
  <si>
    <t>**PAVLICKOVA Zuzana; **PAFCO Barbora; **ILIK Vladislav; **ANDERSEN Lee O&amp;#39;Brien; **JIRKU Milan; **BROZOVA Kristyna; MODRÝ David; **KADLECOVA Oldriska; **STENSVOLD Christen Rune a **JIRKU Katerina. Shaping the human gut microbiota: The role of canine companionship,  lifestyle choices, and Blastocystis sp. Online. One Health. Amsterdam:Elsevier, roč. 20 (2025), s. 0-0. 2352-7714 Dostupné z: 10.1016/j.onehlt.2025.100979</t>
  </si>
  <si>
    <t>KHEILOVÁ Kateřina; **PETR Jaroslav; **REHAK D.; CHMELÍKOVÁ Eva a SEDMÍKOVÁ Markéta. The Src family kinases contribute to MII arrest maintenance in aging porcine oocytes. Online. Theriogenology. Elsevier Science Inc., roč. 248 (2025), s. 0-0. 0093-691X Dostupné z: 10.1016/j.theriogenology.2025.117614</t>
  </si>
  <si>
    <t>KLUSÁČKOVÁ Barbora; PILSOVÁ Aneta; PILSOVÁ Zuzana; ZELENKOVÁ Natálie; KREJČÍŘOVÁ Romana; CHMELÍKOVÁ Eva; **KOMRSKOVÁ Kateřina; **ŠIMONÍK Ondřej a POSTLEROVÁ Pavla. Time to revise: impact of methodology  on boar sperm capacitation in vitro via  phosphotyrosine patterns. Online. Animals. Basel:MDPI AG, roč. 21 (2025), s. 1-22. 2076-2615 Dostupné z: 10.1186/s12917-025-04900-y</t>
  </si>
  <si>
    <t>KZ</t>
  </si>
  <si>
    <t>**JAFFALI Chahrazed; **SYNYTSYA Andriy; **KHADHRI Ayda; **ASCHI-SMITI Samira; **BLEHA Roman; JOZÍFEK Miroslav; **KVASNICKA Frantisek a KLOUČEK Pavel. Structure and strain specificity for polysaccharides from king oyster mushroom (Pleurotus eryngii) fruiting bodies. Online. INTERNATIONAL JOURNAL OF BIOLOGICAL MACROMOLECULES. Praha:Neuveden, roč. 295 (2025), s. 0-0. 0141-8130 Dostupné z: 10.1016/j.ijbiomac.2024.139286</t>
  </si>
  <si>
    <t>LOPES LIMA Manuel; **ALDRIDGE David C.; **ÁLVAREZ María G.; **ARAUJO Rafael; **BAREA-AZCÓN José Miguel; **BIKASHVILI A.; **BRAGADO Dolores; **BYLYNA Lilia; **CARLEVARO Anna; **ČERNECKÝ Ján; **CHEROT Frederic; **CICHY Anna; **COLLAS Frank; **CSÁNYI Béla; DOUDA Karel; **ERCOLI Fabio; **FEHÉR Zoltán; **FERREIRA-RODRÍGUEZ Noé; **FROUFE Elsa; **GEIST Juergen; **GIL Maria G.; **GOŁDYN Bartłomiej; **GOLSKI Janusz; **GOMES-DOS-SANTOS A.; **GUMPINGER Clemens; **HALABOWSKI Dariusz; **HARBAR Olexander; **KAMOCKI Andrzej; **KARAOUZAS I.; **LABECKA Anna M.; **LAJTNER Jasna; **LARSEN Bjorn; **LAVICTOIRE Louise; **LEWIN Iga; **LIPINSKAYA Tatsiana; **MADEIRA José M.; **MAGEROY Jon H.; **MOORKENS Evelyn; **MORALES Javier; **MOTTE Gregory; **MUMLADZE Levan; **NAKAMURA Keiko; **ONDINA Paz; **ÖSTERLING M.; **OUTEIRO Adolfo; **OŻGO Małgorzata; **PATZNER Robert A.; **PAUNOVIC Momir; **PEREIRA Joana; **PETKEVIČIUTE Romualda; **PRIÉ V.; **REIS Joaquim; **RICCARDI Nicoletta; **RICHLING Ira; **ROMERO Rafael; **SABLON Rose; **SANDAAS Kjell; **SEVERIJNS Nathal; **SHEVCHUK Larysa; **SÎRBU I.; **SKAWINA Aleksandra; **SON Mikhail O.; **SOUSA Ronaldo; **SPIKKELAND Ingvar; **STANEVIČIUTE Gražina; **STANICKA Anna; **STÖCKL K.; **STUNŻENAS Virmantas; **TASKINEN Jouni; **TEIXEIRA Amilcar; **THIELEN Frankie; **TIMM Henn; **TODOROV Milcho; **TOMOVIĆ Jelena; **TOŃCZYK Grzegorz; **TRICHKOVA Teodora; **URBANIČ Gorazd; **URBAŃSKA M.; **VÄINÖLÄ Risto; **VARANDAS Simone; **VERCAUTEREN Thierry; **VICENTINI Heinrich; **ZAJĄC K. a **ZAJĄC T.. A curated dataset on the distribution of West Palaearctic freshwater bivalves. Online. Scientific Data. Berlin:Nature Research, roč. 1 (2025), s. 7-9. 2052-4463 Dostupné z: 10.1038/s41597-025-05318-9</t>
  </si>
  <si>
    <t>**ZIERITZ Alexandra; **BRIAN Joshua I.; **SOUSA Ronaldo; **ALDRIDGE David C.; **ATKINSON Carla L.; DOUDA Karel; **VAUGHN Caryn C.; **BESPALAYA Yulia; **RICHMOND Tabitha; **ĆMIEL Adam M.; **CRISP Alma; **DOBLER A.H; **ERCOLI Fabio; **ESTEVES Eduardo; **FERREIRA-RODRIGUEZ Noe; **GEIST Juergen; **GONZÁLEZ I.S; **HALABOWSKI Dariusz; **HOOS P.; **HOPPER G. W; **HYVÄRINEN H.; **ILARRI Martina; **LEWIN Iga; **LIPIŃSKA Anna M.; **MAGEROY Jon H.; **NIZZOLI Daniele; **OLLARD Isobel S.; **ÖSTERLING M.; **RICCARDI Nicoletta; **ROCK S. L; **SJÖNBERG T.; **TASKINEN Jouni; **URBANIČ Gorazd; **URBAŃSKA M.; **YU Qingqing a **VAZ Ana Sofia. A global meta-analysis of ecological functions and regulating ecosystem services of freshwater bivalves. Online. LIMNOLOGY AND OCEANOGRAPHY. Praha:Neuveden, roč. 10 (2025), s. 2982-2997. 0024-3590 Dostupné z: 10.1002/lno.70190</t>
  </si>
  <si>
    <t>**ZHANG Ning; **GRABICOVÁ Kateřina; HORKÝ Pavel; **TOUŠOVÁ Zuzana; DOUDA Karel; **LINHARTOVÁ Zuzana; **TUREK Jan; **PŠENIČKA Martin; **HILSCHEROVÁ Klára; **GRABIC Roman a **RANDÁK Tomáš. Early life development and sex determination of brown trout affected by treated wastewater discharge. Online. Environmental Research. San Diego:Academic Press -US, roč. neuvedeno (2025), s. 1-13. 0013-9351 Dostupné z: 10.1016/j.envres.2025.121135</t>
  </si>
  <si>
    <t>**TAPKIR Sandip; **BOUKAL David; KALOUS Lukáš; **THOMAS Kiran; **STEPANYSHYNA Yevdokiia; **KOLAR Vojtěch; **DUCHET Claire a **ŠMEJKAL Marek. Eutrophication boosts the competitive advantage of invasive gibel carp over endangered crucian carp. Online. NeoBiota. Sofia:PenSoft Publishers, roč. neuvedeno (2025), s. 161-184. 1619-0033 Dostupné z: 10.3897/neobiota.101.167955</t>
  </si>
  <si>
    <t>**JANKO Karel; **SHAIN Daniel H.; **FONTANETO Diego; **KAŠTÁNKOVÁ Doležálková Marie; **BUDA Jakub; ŠTEFKOVÁ KAŠPAROVÁ Eva; **ŠABACKÁ Marie; **ROSVOLD Jorgen; **STEFANIAK Jacek; **HESSEN Dag Olav; **DEVETTER Miloslav; **JIMENEZ Marco Antonio; **HORNA Patrik; **JANKOVÁ DRDOVÁ Edita; **YDE Jacob Clement a ZAWIERUCHA Krzysztof. Islands of ice: Glacier-dwelling metazoans form regionally distinct populations despite extensive periods of deglaciation. Online. DIVERSITY AND DISTRIBUTIONS. Praha:Neuveden, roč. 10 (2025), s. 1-18. 1366-9516 Dostupné z: 10.1111/ddi.13859</t>
  </si>
  <si>
    <t>MAGDÁLEK Jan; KASIČ Vojtěch; **ILGOVÁ jana; **ŠKORPÍKOVÁ Lucie a VADLEJCH Jaroslav. Seasonal dynamics and potential interactions of haematophagous abomasal nematodes in two chamois populations in the Czech Republic. Online. BMC Veterinary Research. Praha:Neuveden, roč. 532 (2025), s. 1-10. 1746-6148 Dostupné z: 10.1186/s12917-025-04992-6</t>
  </si>
  <si>
    <t>VALCHÁŘOVÁ Tereza; HORKÝ Pavel; **AKMAL Surya Gentha; **YONVITNER Y.; PATOKA Jiří a SLAVÍK Ondřej. The Jekyll and Hyde fish: Phenotype as a determinant of the invasion potential of Polypterus senegalus Cuvier, 1829. Online. Applied Animal Behaviour Science. Amsterdam:Elsevier, roč. Neuvedeno (2025), s. 1-9. 0168-1591 Dostupné z: 10.1016/j.applanim.2025.106634</t>
  </si>
  <si>
    <t>**VERÍSSIMO Joana; **CURTO Manuel; **ALVES Maria Judite; **DE ALMEIDA Pedro Raposo; **APARICIO Enric; **APARICIO Enric; **CLAVERO Miguel; **CHAVES Cátia; **FERNANDEZ-DELGADO Carlos; **HERNÁNDEZ Jesús; **JENTOFT Sissel; KALOUS Lukáš; **MAGALHAES Maria Filomena; **MARTINS Filipa MS; **MATEUS Catarina Sofia; **NOGUEIRA Joana G.; **OLIVEIRA Ines; **PERDICES Anabel; **ROCASPANA Rafel; **RIBEIRO Filipe; **RISUENO Pilar; **POU I ROVIRA Quim; **QUEIRÓS Joao; **SANTOS Carlos David; **TEIXEIRA Amilcar; **VERÍSSIMO A.; **VOLTA P.; **BEJA Pedro; **GANTE H. F. a **LOPES-LIMA Manuel. The mitochondrial genomes of Iberian freshwater and diadromous fishes. Online. Scientific Data. Berlin:Nature Research, roč. 1 (2025), s. 1-7. 2052-4463 Dostupné z: 10.1038/s41597-024-04297-7</t>
  </si>
  <si>
    <t>SVITAČOVÁ Kristína; SLAVÍK Ondřej; **VELÍŠEK Josef; **LEPIČ Pavel; **RANDÁK T. a HORKÝ Pavel. The costs of beauty: Common carp with different colour phenotypes differ in behavioural response and cognitive ability. Online. Aquaculture. Amsterdam:Elsevier Science, roč. 594 (2025), s. 1-14. 1873-5622 Dostupné z: 10.1016/j.aquaculture.2024.741413</t>
  </si>
  <si>
    <t>JURSÍK Miroslav; KOLÁŘOVÁ Michaela a KUČERA Josef. Effect of residues of acetolactate synthase inhibiting herbicides in soil on oil-seed rape and sugar beet. Online. Crop Protection. Elsevier Science Inc., roč. 197 (2025), s. 0-0. 1873-6904 Dostupné z: 10.1016/j.cropro.2025.107290</t>
  </si>
  <si>
    <t>Q2</t>
  </si>
  <si>
    <t>JURSÍK Miroslav; KOLÁŘOVÁ Michaela; **SCHUSTEROVÁ Dana; KUČERA Josef a **HAJŠLOVÁ Jana. Effect of weather conditions on efficacy and residue amount of two acetyl-CoA carboxylase inhibiting herbicides in spinach. Online. Weed Research. Blackwell Science Inc., roč. 65 (2025), s. 0-0. 1365-3180 Dostupné z: 10.1111/wre.70028</t>
  </si>
  <si>
    <t>**ALVA Alexa Perez; MARTÍN DEL CAMPO BARBA Sandra Teresita a BAIGTS ALLENDE Diana Karina. Brewer&amp;#39;s spent grain (BSG) as an ingredient for leavened bread making: challenges and opportunities. Online. JOURNAL OF CEREAL SCIENCE. Praha:Neuveden, roč. 124 (2025), s. 0-0. 0733-5210 Dostupné z: 10.1016/j.jcs.2025.104223</t>
  </si>
  <si>
    <t>**ZHANG Lihua; **LI Lala; **XIN Yingying; **XUE Jiawei; **LI Zhenwei; SHAH Bakht Ramin a **XU Wei. Comparative Study on the Freeze–Thaw Stability of Sodium Caseinate Emulsion-Filled Konjac Glucomannan/?-Carrageenan Composite Gels. Online. Gels. Basel:MDPI AG, roč. 11 (2025), s. 0-0. 2310-2861 Dostupné z: 10.3390/gels11120961</t>
  </si>
  <si>
    <t>MARTÍN DEL CAMPO BARBA Sandra Teresita; **ALVA Alexa Perez a BAIGTS ALLENDE Diana Karina. Czech Cheeses: Their History, Production, and Chemical and Sensory Qualities. Online. JOURNAL OF FOOD SCIENCE. Praha:Neuveden, roč. 90 (2025), s. 0-0. 0022-1147 Dostupné z: 10.1111/1750-3841.70261</t>
  </si>
  <si>
    <t>**KIMMEL Sonja I.; **SCHUMACHER Matthias; **SPAETH Michael; **SÖKEFELD Markus; **ALAGBO Oyebanji O.; **ALLMENDINGER Alicia; **ANDUJAR Dionisio; **BERGE Therese W.; **BRAUN Reiner; **PARASCA Sergiu Cioca; **EMMINGHAUS Jessica; **GLYKOS Ioannis; HAMOUZ Pavel; HRUŠKA Adam; **MERKLE Michael; **NARUHN Georg; **PETEINATOS Gerassimos G.; **SIN Bahadir a **GERHARDS Roland. A comparative applied analysis of six robotic-assisted weeding systems in sugar beets. Online. Plant, Soil and Environment. Praha:Ústav zemědělských a potravinářských informací, roč. 71 (2025), s. 782-792. 1805-9368 Dostupné z: 10.17221/335/2025-PSE</t>
  </si>
  <si>
    <t>**ČERNECKÁ Ľudmila; **MICHALKO Radek; SÝKORA Jakub; **GAJDOŠ Peter; **PURGAT Pavol; **HOLÝ Kamil; DORKOVÁ Martina a KORENKO Stanislav. A Holistic Approach to Parasitoid-Host Interaction Along an Elevational Gradient Revealed Coevolution Driven by Host Foraging Strategy. Online. ECOLOGY AND EVOLUTION. Malden:Wiley-Blackwell Publishing, roč. 15 (2025), s. 0-0. 2045-7758 Dostupné z: 10.1002/ece3.71227</t>
  </si>
  <si>
    <t>TRIFAN Tudor a POTOPOVÁ Vera. Assessment of Agricultural Drought Vulnerability in the Transboundary Danube River Basin: Integrating Exposure, Sensitivity, and Adaptive Capacity Indicators. Online. INTERNATIONAL JOURNAL OF CLIMATOLOGY. Praha:Neuveden, roč. 45 (2025), s. 0-0. 1097-0088 Dostupné z: 10.1002/joc.70090</t>
  </si>
  <si>
    <t>EL-MASTOURI Zakia; KOŠNAROVÁ Pavlína; HAMOUZOVÁ Kateřina; **ALIMI Ezzedine a SOUKUP Josef. Corn poppy (Papaver rhoeas L.) resistance to ALS inhibiting and 2,4-D herbicides in Moroccan and Tunisian rainfed wheat fields. Online. Plant, Soil and Environment. Praha:Ústav zemědělských a potravinářských informací, roč. 71 (2025), s. 480-486. 1805-9368 Dostupné z: 10.17221/45/2025-PSE</t>
  </si>
  <si>
    <t>MIHÁLIKOVÁ Markéta; BÁŤKOVÁ Kamila; DVOŘÁK Petr; KARA Recep Serdar; ALMAZ Cansu; KRÁL Martin; **BADALÍKOVÁ Barbora; **HEJÁTKOVÁ Květuše; **MAŠÁN Vladimír; **BURG Patrik a **PLÍVA Petr. Effect of surface-applied compost on soil properties. Online. Soil and Water Research. Praha:Ústav zemědělských a potravinářských informací, roč. 20 (2025), s. 71-83. 1801-5395 Dostupné z: 10.17221/148/2024-SWR</t>
  </si>
  <si>
    <t>SZABÓ Ondřej; KOVANDOVÁ Michaela; HREVUŠOVÁ Zuzana; **TYULENDINOVA Saniya a HAKL Josef. Improvement of lucerne germination and seedling performance through a combined seed priming method. Online. Plant, Soil and Environment. Praha:Ústav zemědělských a potravinářských informací, roč. 71 (2025), s. 595-603. 1214-1178 Dostupné z: 10.17221/260/2025-PSE</t>
  </si>
  <si>
    <t>BHATTACHARYA Soham; SEN Madhab Kumar; HAMOUZOVÁ Kateřina; KOŠNAROVÁ Pavlína a SOUKUP Josef. Insights into the ALS inhibitor resistance in Amaranthus retroflexus: A matter of concern for CONVISO® SMART sugar beet cultivation. Online. Weed Research. Blackwell Science Inc., roč. 65 (2025), s. 0-0. 1365-3180 Dostupné z: 10.1111/wre.12676</t>
  </si>
  <si>
    <t>POTOPOVÁ Vera; CHAWDHERY Md Rafique Ahasan; MUNTEAN Nina; TRIFAN Tudor; **ZAHRADNÍČEK Pavel; **ŠTĚPÁNEK Petr; SOUKUP Josef a **ZEHNÁLEK Petr. Integrating the DSSAT cropping system model and regional climate models to optimize winter oilseed rape, tomato, and bell sweet pepper production in the Czech Republic. Online. Theoretical and Applied Climatology. Vídeň:Springer Wien, roč. 156 (2025), s. 0-0. 1434-4483 Dostupné z: 10.1007/s00704-024-05312-y</t>
  </si>
  <si>
    <t>KOLÁŘOVÁ Michaela; TYŠER Luděk; PISKÁČKOVÁ Theresa Ann a POLÁKOVÁ Jana. Pharmaceutical Potential of Arable Weeds: A Case Study From the Czech Republic. Online. Journal of Ethnobiology. Praha:Neuveden, roč. 45 (2025), s. 187-197. 2162-4496 Dostupné z: 10.1177/02780771251349292</t>
  </si>
  <si>
    <t>**CEPOI Liliana; POTOPOVÁ Vera; **RUDI Ludmila; **CHIRIAC Tatiana; **CODREANU Svetlana; **VALUTA Ana a **RUDIC Valeriu. Physiological and Biochemical Responses of Nostoc linckia to Metal Oxide Nanoparticles. Online. Life-Basel. Basel:MDPI AG, roč. 15 (2025), s. 0-0. 2075-1729 Dostupné z: 10.3390/life15091477</t>
  </si>
  <si>
    <t>BHATTACHARYA Soham; SEN Madhab Kumar; HAMOUZOVÁ Kateřina; KOŠNAROVÁ Pavlína; **BHARATI Rohit; **MENENDEZ Julio a SOUKUP Josef. Pyroxsulam Resistance in Apera spica-venti: An Emerging Challenge in Crop Protection. Online. Plants-BASEL. Basel:MDPI AG, roč. 14 (2025), s. 0-0. 2223-7747 Dostupné z: 10.3390/plants14010074</t>
  </si>
  <si>
    <t>BHATTACHARYA Soham; GUPTA Neha; DUTTA Adrish; **KHANRA Pijush Kanti; **DUTTA Ritesh; **ŽIAROVSKÁ Jana; **TZVETKOV Nikolay T.; SEVEROVÁ Lucie; KOPECKÁ Lenka; **MILELLA Luigi a FERNÁNDEZ CUSIMAMANI Eloy. Repurposing major metabolites of lamiaceae family as potential inhibitors of alpha-synuclein aggregation to alleviate neurodegenerative diseases: an in silico approach. Online. Frontiers in Pharmacology. Lausanne:Frontiers Media S.A., roč. 16 (2025), s. 0-0. 1663-9812 Dostupné z: 10.3389/fphar.2025.1519145</t>
  </si>
  <si>
    <t>**MRÁZKOVÁ-ŠTÝBNAROVÁ Marie; KOLÁŘOVÁ Michaela; **ŠTENCL Radek; **ŠMIROUS Prokop; **BJELKOVÁ Marie; HOLEC Josef; **VAŠINKA Martin; TYŠER Luděk a **LÁTAL Oldřich. Revitalising subalpine grasslands: floristic shifts under renewed grazing. Online. Plant, Soil and Environment. Praha:Ústav zemědělských a potravinářských informací, roč. 71 (2025), s. 338-352. 1805-9368 Dostupné z: 10.17221/12/2025-PSE</t>
  </si>
  <si>
    <t>**DESAI Mahek; BHATTACHARYA Soham; **MEHTA Saurabhkumar; **JOSHI Kaushiki; **SOLANKI Mitesh B.; **AKHANI Trilok; VIEHMANNOVÁ Iva a FERNÁNDEZ CUSIMAMANI Eloy. Targeted modulation of MMP9 and GRP78 via molecular interaction and in silico profiling of Curcuma caesia rhizome metabolites: A computational drug discovery approach for cancer therapy. Online. PLoS One. San Francisco:Public Library of Science, roč. 20 (2025), s. 0-0. 1932-6203 Dostupné z: 10.1371/journal.pone.0328509</t>
  </si>
  <si>
    <t>BRANT Václav; **RYCHLÁ Andrea; HAMOUZOVÁ Kateřina; **VRBOVSKÝ Viktor; PROCHÁZKA Pavel; CHÁRA Josef; HOLEJŠOVSKÝ Jiří; PISKÁČKOVÁ Theresa Ann; BHATTACHARYA Soham a DREKSLER Jiří. The Effect of Sowing Date on the Biomass Production of Non-Traditional and Commonly Used Intercrops from the Brassicaceae Family. Online. Plants-BASEL. Basel:MDPI AG, roč. 14 (2025), s. 0-0. 2223-7747 Dostupné z: 10.3390/plants14233654</t>
  </si>
  <si>
    <t>BOAHEN Frank; SZÁKOVÁ Jiřina; ČADKOVÁ Zuzana; ŠTANDEROVÁ Jana; **SCHWARZ Christiane; **GIERUS Martin; PRAUS Lukáš; MERCL Filip a TLUSTOŠ Pavel. Risk element interaction with an emerging contaminant in mammals: the case of arsenic and carbamazepine orally taken up by Microtus arvalis L. as a model organism. Online. Applied Sciences-BASEL. Basel:MDPI AG, roč. 15 (2025), s. 1-23. 2076-3417 Dostupné z: 10.3390/app15031662</t>
  </si>
  <si>
    <t>DUMITRIU Alexandra Cristina; SZÁKOVÁ Jiřina a CEMPEROVÁ Sára. Estrone degradation in soil as affected by three soil groups. Online. Applied Sciences-BASEL. Basel:MDPI AG, roč. 15 (2025), s. 1-14. 2076-3417 Dostupné z: 10.3390/app15105703</t>
  </si>
  <si>
    <t>DUONG Van Hau; **PHUONG Pham Xuan; **THUAN Phan Thi Duy; TAISHEVA Altyn; **DUNG Dinh Van; **PHUNG Le Dinh; **BICH Nguyen Thi Hong; **LUU Nguyen  Duy; **KHIEU Dinh Quang; MERCL Filip a ROUBÍK Hynek. A novel treatment of biogas digestate waste for biochar production and its adsorption of methylene blue and malachite green in a binary system. Online. Biofuels Bioproducts &amp;amp; Biorefining-Biofpr. Praha:Neuveden, roč. 19 (2025), s. 1728-1745. 1932-104X Dostupné z: 10.1002/bbb.2772</t>
  </si>
  <si>
    <t>HANČ Aleš; GARI Bayu Dume; KUŠNIEROVÁ Šárka; HRČKA Milan; HŘEBEČKOVÁ Tereza; MÍCHAL Pavel; HLEIBIEH Maha; **NEHASILOVÁ Alena a **CAJTHAML Tomáš. Occurrence of pharmaceuticals and personal care products in Cannabis sativa L. following application of sewage sludge-based composts and vermicomposts. Online. Agriculture-BASEL. Basel:MDPI AG, roč. 15 (2025), s. 1-15. 2077-0472 Dostupné z: 10.3390/agriculture15050470</t>
  </si>
  <si>
    <t>HŘEBEČKOVÁ Tereza; HRČKA Milan a HANČ Aleš. Handling residual animal fats by vermicomposting with continuous feeding. Online. Biomass Conversion and Biorefinery. Berlín:Springer Berlin Heidelberg, roč. 15 (2025), s. 20935-20948. 2190-6815 Dostupné z: 10.1007/s13399-025-06716-0</t>
  </si>
  <si>
    <t>JOZÍFEK Miroslav; PRAUS Lukáš; MATĚJKA Jaroslav; JABLONSKÝ Ivan a KOUDELA Martin. Selenium uptake by Hericium erinaceus basidiocarps on various substrates and their effect on growth and yield. Online. Agriculture-BASEL. Basel:MDPI AG, roč. 15 (2025), s. 1-21. 2077-0472 Dostupné z: 10.3390/agriculture15050460</t>
  </si>
  <si>
    <t>KULMA Martin; KUREČKA Michal; **ČERVEK Matjaž; **OTA Ajda; ŠKVOROVÁ Petra; KOTÍKOVÁ Zora; MICHLOVÁ Tereza; PRAUS Lukáš a KOUŘIMSKÁ Lenka. Rearing house crickets on substrates enriched by flaxseed and rapeseed oils: the more the better?. Online. Journal of Insects as Food and Feed . Neuveden:Neuveden, roč. 11 (2025), s. 1771-1785. 2352-4588 Dostupné z: 10.1163/23524588-00001320</t>
  </si>
  <si>
    <t>MALÍK Matěj a TLUSTOŠ Pavel. Agronomic practices for enhancing quality and yield of aromatic and medicinal crops. Online. Agriculture-BASEL. Basel:MDPI AG, roč. 15 (2025), s. 1-3. 2077-0472 Dostupné z: 10.3390/agriculture15232517</t>
  </si>
  <si>
    <t>MALÍK Matěj a TLUSTOŠ Pavel. Soilless growing media for Cannabis cultivation. Online. Agriculture-BASEL. Basel:MDPI AG, roč. 15 (2025), s. 1-31. 2077-0472 Dostupné z: 10.3390/agriculture15181955</t>
  </si>
  <si>
    <t>PAULOVÁ Tereza; MALÍKOVÁ Lucie; **LANZONI Davide; **TAUBNER Tomáš; MALÍK Matěj; HOUDKOVÁ Markéta a PĚCHOUČKOVÁ Eva. Inhibitory Potential of Cannabis Biomass Extracts on Livestock-Associated Staphylococcal and Streptococcal Pathogens. Online. Microorganisms. Basel:MDPI AG, roč. 2 (2025), s. 1-9. 2076-2607 Dostupné z: 10.3390/microorganisms13020432</t>
  </si>
  <si>
    <t>SUBASINGHE Madhusha Mihirani; MERCL Filip; NANG Sreynet; TAISHEVA Altyn a TLUSTOŠ Pavel. Occurrence of herbicides and their transformation products in sewage sludge: a review. Online. Plant, Soil and Environment. Praha:Ústav zemědělských a potravinářských informací, roč. 71 (2025), s. 849-859. 1214-1178 Dostupné z: 10.17221/485/2025-PSE</t>
  </si>
  <si>
    <t>**OGWU Matthew Chidozie; MALÍK Matěj; **OLEKŠÁK Patrik; TLUSTOŠ Pavel a **PATOČKA Jiří. Beyond hallucinations: the pharmacological and ecological significance of Panaeolus foenisecii. Online. Beni-Suef University Journal of Basic and Applied Sciences . Londýn:Springernature, roč. 14 (2025), s. 1-9. 2314-8543 Dostupné z: 10.1186/s43088-025-00710-1</t>
  </si>
  <si>
    <t>**ROBLEDO-MAHÓN Tatiana; MERCL Filip; NALLANTHIGAL Sridhara Chary; SZÁKOVÁ Jiřina a TLUSTOŠ Pavel. Extraction methods of emerging pollutants in sewage sludge: a comprehensive review . Online. Toxics. Basel:MDPI AG, roč. 13 (2025), s. 1-45. 2305-6304 Dostupné z: 10.3390/toxics13080661</t>
  </si>
  <si>
    <t>**ZEMANOVÁ Veronika; PAVLÍK Milan; NOVÁK Milan a PAVLÍKOVÁ Daniela. The feedback of stress phytohormones in Avena sativa (L.) on soil multi-contamination. Online. Plants-BASEL. Basel:MDPI AG, roč. 14 (2025), s. 1-16. 2223-7747 Dostupné z: 10.3390/plants14162554</t>
  </si>
  <si>
    <t>ZAHID Zubda; SHAHZAD Tanvir; SANAULLAH Muhammad; ALI Hayssam M.; ABDUL Majid a SZÁKOVÁ Jiřina. Comparative effect of feedstock and its biochar on soil biochemical properties under low nad optimum moisture availability in C poor and C rich soils. Online. Journal of Soil Science and Plant Nutrition. Praha:Neuveden, roč. 25 (2025), s. 67-82. 0718-9516 Dostupné z: 10.1007/s42729-024-02111-2</t>
  </si>
  <si>
    <t>HRČKA Milan; KRAUS Kamil; HŘEBEČKOVÁ Tereza; TUNKLOVÁ Barbora; KUBEŠ Jan a HANČ Aleš. Effects of sewage sludge compost and vermicompost on wheat yield and vitality. Online. Agriculture-BASEL. Basel:MDPI AG, roč. 15 (2025), s. 1-24. 2077-0472 Dostupné z: 10.3390/agriculture15050551</t>
  </si>
  <si>
    <t>**MAHAMUD Md Asif; **IMRAN Shahin; **PAUL Newton Chandra; **RABBI Rakibul Hasan Md.; **JAHAN Noushin; **SARKER Prosenjit; **HOQUE Md. Najmol; **SUMI Jahan; **ASADUZZAMAN Md.; **REHMAN Ata Ur; **BRESTIČ Marian; **BÁREK Viliam; SKALICKÝ Milan; **HOSSAIN Akbar a **RHAMAN Mohammad Saidur. An overview and current progress of gibberellic acid-mediated abiotic stress alleviation in plants. Online. Plant, Soil and Environment. Praha:Ústav zemědělských a potravinářských informací, roč. 71 (2025), s. 453-479. 1214-1178 Dostupné z: 10.17221/137/2025-PSE</t>
  </si>
  <si>
    <t>**ALI Muhammad; **KADERBEK Tangnur; **KHAN Muhammad Aamir; SKALICKÝ Milan; **BRESTIC Marian; **ELSABAGH Mabrouk a **EL SABAGH Ayman. Biosynthesis and multifaceted roles of reactive species in plant defense mechanisms during environmental cues. Online. Plant stress. Amsterdam:Elsevier, roč. 18 (2025), s. 1-13. 2667-064X Dostupné z: 10.1016/j.stress.2025.101102</t>
  </si>
  <si>
    <t>**ALAM Tajwar; **JALIL Sanaullah; **JILANI Ghulam; **CHAUDHRY Arshad Nawaz; **UL-HAQ Zia; **NAZ Iram; **KHAN Muhammad Abbas; **YANG Xinghong; **BRESTIČ Marian; SKALICKÝ Milan a **EL SABAGH Ayman. Enhancing crop resilience to water stress through iron nanoparticles: A critical review of applications and implications. Online. Plant stress. Amsterdam:Elsevier, roč. 16 (2025), s. 0-0. 2667-064X Dostupné z: 10.1016/j.stress.2025.100905</t>
  </si>
  <si>
    <t>ANTALA MIchal; KOVAR Marek; SPORINOVÁ Lucia; FILAČEK andrej; JUSZCZAK Radoslaw; ZIVCAK Marek; SHOMALI Aida; PRASAD Raghvendra; BRESTIČ Marián a RASTOGI Anshu. High-throughput phenotyping of buckwheat (Fagopyrum esculentum Moench.) genotypes under water stress: exploring drought resistance for sustainable agriculture. Online. BMC PLANT BIOLOGY. Praha:Neuveden, roč. 25 (2025), s. 1-14. 1471-2229 Dostupné z: 10.1186/s12870-025-06429-6</t>
  </si>
  <si>
    <r>
      <t>MITRA Biplab; SINGHA Prantick; CHOWDHURY Arnab Roy; SINHA Abhas Kumar; ALAMRI Saud; HOSSAIN Akbar; SKALICKÝ Milan a BRESTIČ Marián. Normalized difference vegetation index sensor-based nitrogen management in bread wheat (</t>
    </r>
    <r>
      <rPr>
        <i/>
        <sz val="9"/>
        <color theme="1"/>
        <rFont val="Aptos"/>
        <family val="2"/>
      </rPr>
      <t xml:space="preserve">Triticum aestivum </t>
    </r>
    <r>
      <rPr>
        <sz val="9"/>
        <color theme="1"/>
        <rFont val="Aptos"/>
        <family val="2"/>
      </rPr>
      <t xml:space="preserve">L.): Nutrient uptake, use efficiency, and partial nutrient balance. Online. Frontiers in Plant Science. Lausanne:Frontiers Research Foundation, roč. 14 (2023), s. 1-13. 1664-462X Dostupné z: 10.3389/fpls.2023.1153500 </t>
    </r>
  </si>
  <si>
    <t>**COUDRAT Camille Noémie Zoé; HRADEC Michal a VOSTRÁ VYDROVÁ Hana. The Distribution of White-Cheeked Gibbons &amp;lt;i&amp;gt;Nomascus siki&amp;lt;/i&amp;gt; and &amp;lt;i&amp;gt;N. leucogenys&amp;lt;/i&amp;gt; in Central Lao PDR. Online. INTERNATIONAL JOURNAL OF PRIMATOLOGY. Praha:Neuveden, roč. 46 (2025), s. 664-683. 0164-0291 Dostupné z: 10.1007/s10764-025-00491-5</t>
  </si>
  <si>
    <t>VEJL Pavel; ČERMÁKOVÁ Agáta; MELOUNOVÁ Martina; ČÍLOVÁ Daniela; **ZDEŇKOVÁ Kamila; **ČERMÁKOVÁ Eliška a VAŠEK Jakub. Detection and quantification of house crickets (Acheta domesticus) in the gut of yellow mealworm (Tenebrio molitor) larvae fed diets containing cricket flour: A comparison of qPCR and ddPCR sensitivity. Online. Insects. Basel:MDPI AG, roč. 16 (2025), s. 0-0. 2075-4450 Dostupné z: 10.3390/insects16080776</t>
  </si>
  <si>
    <t>VAŠEK Jakub; SEDLÁKOVÁ Vladimíra; ČÍLOVÁ Daniela; MELOUNOVÁ Martina; **SICHINGEROVÁ Ema; **DOLEŽAL Petr; **HAUSVATER Ervín a SEDLÁK Petr. Development of New SSR Markers for High-Throughput Analyses of Peach–Potato Aphid (Myzus persicae Sulzer). Online. Insects. Basel:MDPI AG, roč. 16 (2025), s. 0-0. 2075-4450 Dostupné z: 10.3390/insects16111156</t>
  </si>
  <si>
    <t>**KRAUSOVÁ Ivana; DVOŘÁKOVÁ Lucie; KURIŠOVÁ Anežka; TÁBORSKÝ Jan; KULMA Martin; **STRUNGA Vladimír; **CHVÁTIL David a KOUŘIMSKÁ Lenka. Determination of chemical elements in insects as food and feed by neutron and photon activation analyses. Online. JOURNAL OF FOOD COMPOSITION AND ANALYSIS. Amsterdam:Elsevier, roč. 148 (2025), s. 1-12. 1096-0481 Dostupné z: 10.1016/j.jfca.2025.108326</t>
  </si>
  <si>
    <t>**EVANGELISTA Gemaima; ADEMU Enemona; **UNTERLEITNER Katja; **PICHLER Eleonora Charlotte; **JÄGER Henry a **SCHÖNLECHNER Regine. Effects of different sorghum cultivars on physical properties, total phenolic content and antioxidant capacities of pasta produced from durum-sorghum blends. Online. JOURNAL OF CEREAL SCIENCE. Praha:Neuveden, roč. Volume 123 (2025), s. 0-0. 0733-5210 Dostupné z: 10.1016/j.jcs.2025.104192</t>
  </si>
  <si>
    <t>HÁJEK Jiří; HÖNIG Vladimír; **SHARKOV Nikita; **FRĄTCZAK Jakub; HRADECKÁ Ivana; JENČÍK Jan; **HIDALGO HERRADOR Jose Miguel a **HERINK Tomáš. Hydrothermal Upgrading of Industrial Hemp Waste: Effect of Cultivars and Fibre Sheath Presence on Bio-Oil Yield. Online. Catalysts. Basel:MDPI AG, roč. 15(10) (2025), s. 0-0. 2073-4344 Dostupné z: 10.3390/catal15100917</t>
  </si>
  <si>
    <t>MRVÍKOVÁ Iva; HYRŠLOVÁ Ivana; **NEŠPOROVÁ Věra; LAMPOVÁ Barbora; CEJPOVÁ Klára; DOSKOČIL Ivo; MUSILOVÁ Šárka; **CIHLÁŘ Jaromír; **KRAUSOVÁ Gabriela; **KANA Antonin a **KIELISZEK Marek. In vitro assessment of selenium bioavailability from selenized lactic acid bacteria using a static INFOGEST digestion model and intestinal permeability model. Online. JOURNAL OF TRACE ELEMENTS IN MEDICINE AND BIOLOGY. Praha:Neuveden, roč. 88 (2025), s. 1-9. 1878-3252 Dostupné z: 10.1016/j.jtemb.2025.127632</t>
  </si>
  <si>
    <t>HRADECKÁ Ivana; **VRÁBLÍK Aleš; **SCHLEHÖFER Dominik a HÖNIG Vladimír. Quantification of Diesel Additives in Co-Processed Fuels via NIR Spectroscopy and Chemometric Modeling. Online. ENERGY &amp;amp; FUELS. Praha:Neuveden, roč. 39 (2025), s. 4421-4433. 0887-0624 Dostupné z: 10.1021/acs.energyfuels.4c04910</t>
  </si>
  <si>
    <t>LAMPOVÁ Barbora; PETŘÍČKOVÁ Dora; KULMA Martin; HRADECKÝ Jaromír; KUREČKA Michal; BUREŠOVÁ Barbora; MICHLOVÁ Tereza; DOSKOČIL Ivo a KOUŘIMSKÁ Lenka. The effect of processing on the nutritional values of yellow mealworm and Jamaican field cricket. Online. Journal of Insects as Food and Feed . Neuveden:Neuveden, roč. 11 (2025), s. 1605-1617. 2352-4588 Dostupné z: 10.1163/23524588-00001158</t>
  </si>
  <si>
    <t>ZITA Lukáš; KRUNT Ondřej; EDROVÁ Jitka; VOREL Jakub; CHMELÍKOVÁ Eva a **DALLE ZOTTE Antonella. Welfare and productivity in muscovy ducks: Impact of swimming pond availability. Online. JOURNAL OF APPLIED POULTRY RESEARCH. Praha:Neuveden, roč. 34 (2025), s. 1-7. 1056-6171 Dostupné z: 10.1016/j.japr.2025.100628</t>
  </si>
  <si>
    <t>KOUDELA Martin; SOUKUPOVÁ Miroslava; **JABLONSKÁ Eva; **ŠMRHOVÁ Tereza; **ENGL Tomáš; MATĚJKA Jaroslav; KURHAN Sebnem; MARŠÍK Petr; NOVOTNÝ David a NOVOTNÝ Čeněk. Ability of soil microorganisms to degrade aminopyralid and its effect on their growth. Online. Plant, Soil and Environment. Praha:Ústav zemědělských a potravinářských informací, roč. 71 (2025), s. 58-65. 1805-9368 Dostupné z: 10.17221/586/2024-PSE</t>
  </si>
  <si>
    <t>**CMIKOVA Natalia; **VUKIC Milena; **VUKOVIC Nenad; HAVLÍK Jaroslav; **NOGUERA-ARTIAGA Luis; **CARBONELL-BARRACHINA Angel; **JANCO Ivona; **VINCIGUERRA Vittorio; **GARZOLI Stefania a **KAČÁNIOVÁ Miroslava. Biochemical Profiling and Bioactivity of Five Selected Microalgae Species as Potential Sources of Bioactive Compounds for Nutritional and Biotechnological Applications. Online. JOURNAL OF FOOD BIOCHEMISTRY. Praha:Neuveden, roč. 2025 (2025), s. 0-0. 0145-8884 Dostupné z: 10.1155/jfbc/5171615</t>
  </si>
  <si>
    <t>HÁJÍČEK Jan; HOCA Gökçe; MARŠÍK Petr; TAUCHEN Jan; **VARADY Matus a FRAŇKOVÁ Adéla. Comparative Analysis of Chemical Composition and Antioxidant Activity in Conventional, Civet, and Elephant Coffees: Is There a Definitive Authentication Marker of Elephant Coffee?. Online. Beverages. Basel:MDPI AG, roč. 11 (2025), s. 0-0. 2306-5710 Dostupné z: 10.3390/beverages11030079</t>
  </si>
  <si>
    <t>KUDRNÁČOVÁ Eva; KOKOŠKOVÁ Tersia; **LEBEDOVÁ Nicole a BUREŠ Daniel. Effect of different freezing temperatures on the physical, technological, and organoleptic properties of aged semimembranosus muscles from farmed fallow deer (Dama dama). Online. INTERNATIONAL JOURNAL OF REFRIGERATION-REVUE INTERNATIONALE DU FROID. Praha:Neuveden, roč. 169 (2025), s. 323-333. 0140-7007 Dostupné z: 10.1016/j.ijrefrig.2024.10.029</t>
  </si>
  <si>
    <t>ŠŤASTNÝ Jan; **MORELLÁ-AUCEJO Ángela; SKALA Tomáš; BERNARDOS Andrea; MARŠÍK Petr; **LÉRIDA-VISO Araceli; MATĚJKA Jaroslav; MASCELLANI BERGO Anna; **DOLORES MARCOS María; **MARTÍNEZ-MÁNEZ Ramón; JABLONSKÝ Ivan a KLOUČEK Pavel. Chemical characterization and encapsulation of Ganoderma pfeifferi extract with cytotoxic properties. Online. Frontiers in Pharmacology. Lausanne:Frontiers Media S.A., roč. 16 (2025), s. 0-0. 1663-9812 Dostupné z: 10.3389/fphar.2025.1526502</t>
  </si>
  <si>
    <t>SKALA Tomáš; **VENTURA Jordi; **MORELLÁ-AUCEJO Ángela; FRAŇKOVÁ Adéla; **LLOPIS-LORENTE Antoni; **BERNARDOS Andrea; TAUCHEN Jan; KAHÁNKOVÁ Zdeňka; **HUBKA Vít a KLOUČEK Pavel. Chitosan nanoparticles-encapsulated cannabis extracts and their antimicrobial potential against skin pathogens. Online. Frontiers in Medicine. Lausanne:Frontiers Media S.A., roč. 12 (2025), s. 0-0. 2296-858X Dostupné z: 10.3389/fmed.2025.1644502</t>
  </si>
  <si>
    <t>**COZZOLINO Daniel; **ZHANG S; **KHOLE A; **YANG Z; **INGLE P; **BEYA M; **VAN JAARSVELD P; BUREŠ Daniel a **HOFFMAN L.C. Identification of individual goat animals by means of near infrared spectroscopy and chemometrics analysis of commercial meat cuts. Online. JOURNAL OF FOOD SCIENCE AND TECHNOLOGY-MYSORE. Praha:Neuveden, roč. 61 (2025), s. 950-957. 0022-1155 Dostupné z: 10.1007/s13197-023-05890-1</t>
  </si>
  <si>
    <t>HOUDKOVÁ Markéta; **VIŠTEJNOVÁ Lucie; **ANTIH Julien; CHAURE Aishwarya; **PAUROVÁ Iveta; **NAIK Mukund Lal; **KLEIN Pavel; **DEB Manas Kanti; KOKOŠKA Ladislav a NOVÝ Pavel. New microplate disc volatilization assay for&amp;lt;i&amp;gt; in&amp;lt;/i&amp;gt;&amp;lt;i&amp;gt; vitro&amp;lt;/i&amp;gt; evaluation of toxicity and antimicrobial activity of volatiles in vapour phase. Online. FOOD AND CHEMICAL TOXICOLOGY. Praha:Neuveden, roč. 206 (2025), s. 0-0. 0278-6915 Dostupné z: 10.1016/j.fct.2025.115744</t>
  </si>
  <si>
    <t>**KACANIOVA Miroslava; **SKULTETYOVA Maria; **TVRDA Eva; **BENKO Filip; **DURACKA Michal; **CMIKOVA Natalia; **IVANISOVA Eva; HAVLÍK Jaroslav; **ZAGULA Grzegorz; **BARRACHINA Angel Antonio Carbonell a **GARZOLI Stefania. Nutritional value and chemical properties of drone milk as a source of probiotics and evaluation of antioxidant effects on reproductive structures by in vitro test. Online. PROCESS BIOCHEMISTRY. Praha:Neuveden, roč. 149 (2025), s. 144-157. 1359-5113 Dostupné z: 10.1016/j.procbio.2024.12.007</t>
  </si>
  <si>
    <t>**OROZCO Jhonny Stalyn Hernández; **IAKOVENKO Oksana; **ZEINER Adam; **HRONKOVÁ Marie; **KUBÁSEK Jiří; **KUČEROVÁ Bára; **VACHOVÁ Iveta; **POP Serban; **HRADECKÁ Natalie; MARŠÍK Petr; **MACHO Markéta; **FOJTÍKOVÁ Pavla; **RYCHLÁ Andrea; **HEJNA Ondřej; **KULICH Ivan; **WRZACZEK Michael a **JANDA Martin. Pattern-triggered immunity in blue and white seed cultivars of Papaver somniferum. Online. AoB Plants. Oxford:Oxford University Press, roč. 17 (2025), s. 0-0. 2041-2851 Dostupné z: 10.1093/aobpla/plaf055</t>
  </si>
  <si>
    <t>**COZZOLINO D.; **ZHANG S.; **YANG Z.; **BEYA M.; **HOFFMAN J. C.; BUREŠ Daniel a **HOFFMAN L. C.. Prediction of Moisture, Ash, Fat and PH in Both Intact Goat Cuts and Individual Muscles Using a Portable Near-Infrared Spectrometer. Online. Food and Bioprocess Technology. New York:Springer-Verlag, roč. 18 (2025), s. 8902-8910. 1935-5130 Dostupné z: 10.1007/s11947-025-03976-6</t>
  </si>
  <si>
    <t>DENGIZ Buse; KILLER Jiří; HAVLÍK Jaroslav; **DUBES Pavel a **HYRSL Pavel. Selection of Probiotics for Honey Bees: The In Vitro Inhibition of Paenibacillus larvae, Melissococcus plutonius, and Serratia marcescens Strain Sicaria by Host-Specific Lactobacilli and Bifidobacteria. Online. Microorganisms. Basel:MDPI AG, roč. 13 (2025), s. 0-0. 2076-2607 Dostupné z: 10.3390/microorganisms13051159</t>
  </si>
  <si>
    <t>TAUCHEN Jan; **HUML Lukas; **JURASEK Michal; **REGENSTEIN Joe M. a **OZOGUL Fatih. Synthetic and semi-synthetic antioxidants in medicine and food industry: a review. Online. Frontiers in Pharmacology. Lausanne:Frontiers Media S.A., roč. 16 (2025), s. 0-0. 1663-9812 Dostupné z: 10.3389/fphar.2025.1599816</t>
  </si>
  <si>
    <t>**KWAŚNY Dominika; **BORCZAK Barbara; **ZAGRODZKI Pawel; **KAPUSTA-DUCH Joanna; **PROCHOWNIK Ewelina a DOSKOČIL Ivo. Antioxidant Activity, Total Polyphenol Content, and Cytotoxicity of Various Types of Starch with the Addition of Different Polyphenols. Online. Molecules. Basel:Molecular Diversity Preservation Int, roč. 30 (2025), s. 1-16. 1420-3049 Dostupné z: 10.3390/molecules30112458</t>
  </si>
  <si>
    <t>**KRAUSOVÁ Ivana; DVOŘÁKOVÁ Lucie; KURIŠOVÁ Anežka; TÁBORSKÝ Jan; KULMA Martin; **STRUNGA Vladimír; **CHVÁTIL David a KOUŘIMSKÁ Lenka. Determination of chemical elements in insects as food and feed by neutron and photon activation analyses. Online. JOURNAL OF FOOD COMPOSITION AND ANALYSIS. Amsterdam:Elsevier, roč. 148 (2025), s. 1-12. 0889-1575 Dostupné z: 10.1016/j.jfca.2025.108326</t>
  </si>
  <si>
    <t>KODEŠOVÁ Tereza; DOSKOČIL Ivo; VLKOVÁ Eva a ŠUBRTOVÁ SALMONOVÁ Hana. Effect of different prebiotic saccharides on Listeria monocytogenes adherence to human adenocarcinoma Caco-2 cell line. Online. CURRENT ISSUES IN MOLECULAR BIOLOGY. Praha:Neuveden, roč. 11 (2025), s. 1-16. 1467-3037 Dostupné z: 10.3390/cimb47110891</t>
  </si>
  <si>
    <t>MRVÍKOVÁ Iva; HYRŠLOVÁ Ivana; **NEŠPOROVÁ Věra; LAMPOVÁ Barbora; CEJPOVÁ Klára; DOSKOČIL Ivo; MUSILOVÁ Šárka; **CIHLÁŘ Jaromír; **KRAUSOVÁ Gabriela; **KANA Antonin a **KIELISZEK Marek. In vitro assessment of selenium bioavailability from selenized lactic acid bacteria using a static INFOGEST digestion model and intestinal permeability model. Online. JOURNAL OF TRACE ELEMENTS IN MEDICINE AND BIOLOGY. Praha:Neuveden, roč. 88 (2025), s. 1-9. 0946-672X Dostupné z: 10.1016/j.jtemb.2025.127632</t>
  </si>
  <si>
    <t>**JAMNIK Polona; **MAHNIČ Nik; **EKSELENSKI Simon; **POGAČNIK DA SILVA Lea; **ČADEŽ Neža; **MEMBRINO Valentina; **ULRIH Nataša Poklar; **PLATEIS Zala; **TOPLAK Nataša; **KOREN Simon; KULMA Martin; KOUŘIMSKÁ Lenka; ŠKVOROVÁ Petra a **JERŠEK Barbara. Microbial and biochemical characterisation of fermented house crickets (Acheta domesticus) and mealworm larvae (Tenebrio molitor). Online. Journal of Insects as Food and Feed . Neuveden:Neuveden, roč. 11 (2025), s. 3033-3053. 2352-4588 Dostupné z: 10.1163/23524588-bja10246</t>
  </si>
  <si>
    <t>SZMEK Jan; **ENGLMAIEROVÁ Michaela; **SKŘIVAN Miloš a PĚCHOUČKOVÁ Eva. Skeletal disorders in laying hens: a systematic review with a focus on non-cage housing systems and hemp-based dietary interventions for bone health. Online. British Poultry Science. Hants:Carfax Publish, roč. 66 (2025), s. 717-746. 0007-1668 Dostupné z: 10.1080/00071668.2025.2489059</t>
  </si>
  <si>
    <t>GHODRATI Sajjad; LESICZKA Paulina Maria; SZEKELY Farkas; MODRÝ David a ŽŮREK Luděk. Rhipicephalus sanguineus from Hungarian dogs: Tick identification and detection of tick-borne pathogens. Online. Veterinary Parasitology. New York:Elsevier Science Publishing, roč. 50 (2024), s. 1-7. 2405-9390 Dostupné z: 10.1016/j.vprsr.2024.101007</t>
  </si>
  <si>
    <t>VADROŇOVÁ Mariana; ST&amp;#39;OVICEK Adam; VYBORNA Alena; TYROLOVA Yvona; TICHA Denisa a JOCH Miroslav. Insights into Effects of Combined Capric and Lauric Acid on Rumen Bacterial Composition. Online. Microorganisms. Basel:MDPI AG, roč. 12 (2024), s. 1-11. 2076-2607 Dostupné z: 10.3390/microorganisms12061085</t>
  </si>
  <si>
    <t>PAVELA Roman; **KOVARIKOVA Katerina a NOVÁK Matěj. Botanical Antifeedants: An Alternative Approach to Pest Control. Online. Insects. Basel:MDPI AG, roč. 16 (2025), s. 0-0. 2075-4450 Dostupné z: 10.3390/insects16020136</t>
  </si>
  <si>
    <t>SARMAD Muhammad a RYŠÁNEK Pavel. Impact of different constant temperatures on the survival of honey bee, Apis mellifera (Hymenoptera: Apidae). Online. Apidologie. Paris:INRA, roč. 56 (2025), s. 0-0. 0044-8435 Dostupné z: 10.1007/s13592-025-01191-y</t>
  </si>
  <si>
    <t>dodatek za rok 2024</t>
  </si>
  <si>
    <t>**ATHANASSIOU Christos G.; **MORRISON William R.; STEJSKAL Václav a **RIUDAVETS Jordi. Monitoring of stored product insects and decision support systems at the post-harvest stages of durable agricultural commodities: a review. Online. Entomologica Generalis. Stuttgart:E Schweizerbartsche Verlags, roč. 45 (2025), s. 991-1015. 0171-8177 Dostupné z: 10.1127/entomologia/2915</t>
  </si>
  <si>
    <t>**BADALAMENTI Natale; PAVELA Roman; **MAGGI Filippo; **SPINOZZI Eleonora a **BRUNO Maurizio. Spectroscopic investigation and insecticidal effects of two natural alkynes from Artemisia campestris, 2,4-pentadiynylbenzene and capillene, against Spodoptera littoralis larvae and non-target organisms. Online. Crop Protection. Elsevier Science Inc., roč. 191 (2025), s. 0-0. 0261-2194 Dostupné z: 10.1016/j.cropro.2025.107163</t>
  </si>
  <si>
    <t>**PETRONE Paola; **DE VITA Pantaleone; **ALLOCCA Pasquale; **CODA Silvio; **CUSANO Delia; KODEŠOVÁ Radka; **LEPORE Daniele a **ALLOCCA Vincenzo. A multiscale soil water balance for sustainable groundwater management of a local transboundary karst aquifer. Online. Groundwater for Sustainable Development. Amsterdam:Elsevier, roč. 31 (2025), s. 1-26. 2352-801X Dostupné z: 10.1016/j.gsd.2025.101551</t>
  </si>
  <si>
    <t>OUŘEDNÍČEK Petr; BÖSERLE HUDCOVÁ Barbora; **JACQUES Diederik; KODEŠOVÁ Radka a TRAKAL Lukáš. Advanced modeling of Pb and Zn reactive transport using HYDRUS-1D to refine metal sorption and leaching under dynamic conditions. Online. Chemical Engineering Journal Advances. Cambridge:ELIFE, roč. 24 (2025), s. 1-13. 2666-8211 Dostupné z: 10.1016/j.ceja.2025.100909</t>
  </si>
  <si>
    <t>YILGAN Furkan; MIHÁLIKOVÁ Markéta; KARA Recep Serdar a **USTUNER Mustafa. Analysis of the forest fire in the &amp;#39;Bohemian Switzerland&amp;#39; National Park using Landsat-8 and Sentinel-5P in Google Earth Engine. Online. NATURAL HAZARDS. Praha:Neuveden, roč. 121 (2025), s. 6133-6154. 0921-030X Dostupné z: 10.1007/s11069-024-07052-8</t>
  </si>
  <si>
    <t>MARHOUL Adéla Marie; **HERZA Tomáš; KOZÁK Josef; JANKŮ Jaroslava; JEHLIČKA Jan; BORŮVKA Luboš; NĚMEČEK Karel; JETMAR Miroslav a POLÁK Petr. Approximation of the soil particle-size distribution curve using a NURBS curve. Online. Soil and Water Research. Praha:Ústav zemědělských a potravinářských informací, roč. 20 (2025), s. 16-31. 1801-5395 Dostupné z: 10.17221/139/2024-SWR</t>
  </si>
  <si>
    <t>OPPONG SARKODIE Vincent Yaw; VAŠÁT Radim; NĚMEČEK Karel; **ŠRÁMEK Vít; **FADRHONSOVÁ Věra; **HELLEBRANDOVA Katerina Neudertova a BORŮVKA Luboš. Assessment of multivariate associations and spatial variability of forest soil properties and their stand factors in the Czech Republic. Online. Soil and Water Research. Praha:Ústav zemědělských a potravinářských informací, roč. 20 (2025), s. 32-42. 1801-5395 Dostupné z: 10.17221/114/2024-SWR</t>
  </si>
  <si>
    <t>**SRACEK Ondřej; **KŘÍBEK Bohdan; **ETTLER Vojtěch; **MIHALJEVIČ Martin; VANĚK Aleš a **NYAMBE Imasiku. Comment on “Spatial distributions, potential sources, and ecological risks of heavy metals in stream sediments of Zambia” by Sun et al. (2025). Online. Journal of Geochemical Exploration. Amsterdam:Elsevier Science, roč. 275 (2025), s. 107791-107791. 0375-6742 Dostupné z: 10.1016/j.gexplo.2025.107791</t>
  </si>
  <si>
    <t>ZAHID Zubda; **SHAHZAD Tanvir; **SANAULLAH Muhammad; **ALI Hayssam M.; ABDUL Majid a SZÁKOVÁ Jiřina. Comparative effect of feedstock and its biochar on soil biochemical properties under low nad optimum moisture availability in C poor and C rich soils. Online. Journal of Soil Science and Plant Nutrition. Praha:Neuveden, roč. 25 (2025), s. 67-82. 0718-9508 Dostupné z: 10.1007/s42729-024-02111-2</t>
  </si>
  <si>
    <t>ABEBRESE David Kwesi; MATULA Svatopluk; BÁŤKOVÁ Kamila; KARA Recep Serdar a MIHÁLIKOVÁ Markéta. Contrasting Long-Term Tillage Treatments and their Spatio-Temporal Effects on Soil Physicochemical Signatures in a Cropping Season Under a Temperate Climate in Central Europe. Online. Journal of Soil Science and Plant Nutrition. Praha:Neuveden, roč. 25 (2025), s. 3372-3390. 0718-9508 Dostupné z: 10.1007/s42729-025-02340-z</t>
  </si>
  <si>
    <t>HUBENÁ Pavla; KLEMENT Aleš; SLAVÍK Ondřej a HORKÝ Pavel. Large brain in undisturbed headwaters: validation of general evolutionary predictions from a local-scale perspective. Online. EVOLUTIONARY ECOLOGY. Praha:Neuveden, roč. 39 (2025), s. 81-94. 1573-8477 Dostupné z: 10.1007/s10682-024-10320-5</t>
  </si>
  <si>
    <t>MARHOUL Adéla Marie; **HERZA Tomáš; KOZÁK Josef; JANKŮ Jaroslava; JEHLIČKA Jan; BORŮVKA Luboš; NĚMEČEK Karel; JETMAR Miroslav a POLÁK Petr. New version of PUGIS - Soil information system of the Czech Republic. Online. Soil and Water Research. Praha:Ústav zemědělských a potravinářských informací, roč. 20 (2025), s. 1-15. 1801-5395 Dostupné z: 10.17221/138/2024-SWR</t>
  </si>
  <si>
    <t>**SAFANELLI Jose L.; **HENGL Tomislav; **PARENTE Leandro; **MINARIKROBERT Leandro; **BLOOM Dellena; **TODD-BROWN Katherine E.O.; GHOLIZADEH Asa; **MENDES Wanderson De S. a **SANDERMAN Jonathan. Open Soil Spectral Library (OSSL): Building reproducible soil calibration models through open development and community engagement. Online. PLoS One. San Francisco:Public Library of Science, roč. 20 (2025), s. 1-35. 1932-6203 Dostupné z: 10.1371/journal.pone.0296545</t>
  </si>
  <si>
    <t>SATTI Zulqarnain; NAVEED Muhammad; SHAFEEQUE Muhammad; ALI Sikandar; ABDULLAEV Farkhod; ASHRAF Tauseef Muhammad; IRSHAD Muhammad a LI Lanhai. Effects of climate change on vegetation and snow cover area in Gilgit Baltistan using MODIS data. Online. ENVIRONMENTAL SCIENCE AND POLLUTION RESEARCH. Praha:Neuveden, roč. 30 (2023), s. 19149-19166. 1614-7499 Dostupné z: 10.1007/s11356-022-23445-3</t>
  </si>
  <si>
    <t>**BEDNARIKOVA Sarka; DANĚK Ondřej; **BACHOREC Erik; **DUNDAROVA Heliana; **GHAZARYAN Astghik; **IVANOVA-ALEKSANDROVA Nadya; **MAGLAKELIDZE Sophio; **NEMCOVA Monika; **PIACEK Vladimir; **ZUKALOVA Katerina; **ZUKAL Jan a **PIKULA Jiri. Diversity of filariae circulating in South Caucasian bats and  their ectoparasites. Online. Current research in parasitology &amp;amp; vector-borne diseases. Amsterdam:Elsevier, roč. 100304 (2025), s. 1-9. 2667-114X Dostupné z: 10.1016/j.crpvbd.2025.100304</t>
  </si>
  <si>
    <t>**SAJJAD Ghodrati; **NICA Andra; **CEREGRZYN Michal; **ADASZEK Lukasz; **DOLEZAL Jan; **D&amp;#39;AMICO Gianluca a MODRÝ David. Diversity of ticks and tick-borne pathogens  in ticks removed from dogs and cats: a focus  on Poland, Czech Republic, Slovakia, Hungary,  and Romania. Online. Parasites &amp;amp; Vectors. Praha:Neuveden, roč. 18 (2025), s. 1-33. 1756-3305 Dostupné z: 10.1186/s13071-025-06852-6</t>
  </si>
  <si>
    <t>PINTUS Eliana; **HOLT William; **COMIZZOLI Pierre a ROS-SANTAELLA Jose Luis. Editorial: New challenges and perspectives in conservation breeding programs. Online. Frontiers in Conservation Science. Lausanne:Frontiers Media S.A., roč. 1601037 (2025), s. 1-3. 2673-611X Dostupné z: 10.3389/fcosc.2025.1601037</t>
  </si>
  <si>
    <t>**MIHALCA Andrei Daniel; **LOLOKOTE Sainyugu; **. MOISE Al; MODRÝ David a **BEUGNET Frederic. Efficacy of oral afoxolaner (NexGard®) against natural infestations with Heterodoxus spiniger (Phthiraptera: Boopiidae) in dogs under field conditions. Online. VETERINARY PARASITOLOGY- REGIONAL STUDIES AND REPORTS. Amsterdam:Elsevier, roč. 63 (2025), s. 1-27. 2405-9390 Dostupné z: 10.1016/j.vprsr.2025.101316</t>
  </si>
  <si>
    <t>**MITREA Ioana Bianca; CIBULKA Petr; **IONICĂ Angela Monica; **NDLOVU Nonzuzo Audrey; **MUKARATI Norman Leo; **HOVE Thokozani; **MECHOUK Noureddine; **CERNEA Mihai Sorin a **MIHALCA Andrei Daniel. First molecular evidence of Aelurostrongylus abstrusus in domestic cats from Africa and a synopsis of its occurrence across the continent. Online. VETERINARY PARASITOLOGY- REGIONAL STUDIES AND REPORTS. Amsterdam:Elsevier, roč. 101302 (2025), s. 1-10. 2405-9390 Dostupné z: 10.1016/j.vprsr.2025.101302</t>
  </si>
  <si>
    <t>**SIPKOVA Anna; JAVORSKÁ Kristýna; ANETTOVÁ Lucia; PANDIAN Divakaran; CIBULKA Petr; **KACMARIKOVA Jana; NOVOTNÝ Ladislav a MODRÝ David. Hedgehogs and Angiostrongylus cantonensis: Uncovering the Role of Atelerix albiventris in the Parasite Life Cycle. Online. Integrative Zoology. Praha:Neuveden, roč. 2025 (2025), s. 1-17. 1749-4877 Dostupné z: 10.1111/1749-4877.13004</t>
  </si>
  <si>
    <t>**SIPKOVA Anna; CIBULKA Petr; ANETTOVÁ Lucia; PANDIAN Divakaran; **KAČMAŘÍKOVÁ Jana; JAVORSKÁ Kristýna; NOVOTNÝ Ladislav a MODRÝ David. Same parasite, diverging fates: distinct responses of tenrecs to  Angiostrongylus cantonensis infection. Online. VETERINARY RESEARCH COMMUNICATIONS. Praha:Neuveden, roč. 49 (2025), s. 1-2. 0165-7380 Dostupné z: 10.1007/s11259-025-10870-1</t>
  </si>
  <si>
    <t>SOUČKOVÁ Michaela; FRÜHAUF KOLÁŘOVÁ Martina; VOSTRÁ VYDROVÁ Hana; PŘIBYLOVÁ Lucie a CHALOUPKOVÁ Helena. The influence of an unfamiliar person&amp;#39;s presence on shelter use, feeding, and exploratory behavior in domestic rabbits during animal-assisted interventions. Online. Applied Animal Behaviour Science. Amsterdam:Elsevier Science, roč. 291 (2025), s. 0-0. 0168-1591 Dostupné z: 10.1016/j.applanim.2025.106721</t>
  </si>
  <si>
    <t>**HRADEČNÝ Jakub; PANDIAN Divakaran; ANETTOVÁ Lucia; **SIPKOVA Anna; **ESCOBAR-CALDERON Juan Felipe; **MOHAMMADI Mehrak; **GREGAROVA Katerina; MODRÝ David a **DOUDA Karel. Unexpected Shifts in Bivalve Function From Filtration to  Transmission Risk. Online. FRESHWATER BIOLOGY. Praha:Neuveden, roč. 70 (2025), s. 1-11. 0046-5070 Dostupné z: 10.1111/fwb.70063</t>
  </si>
  <si>
    <t>KOUDELA Martin; SOUKUPOVÁ Miroslava; **JABLONSKÁ Eva; **ŠMRHOVÁ Tereza; **ENGL Tomáš; MATĚJKA Jaroslav; KURHAN Sebnem; MARŠÍK Petr; NOVOTNÝ David a NOVOTNÝ Čeněk. Ability of soil microorganisms to degrade aminopyralid and its effect on their growth. Online. Plant, Soil and Environment. Praha:Ústav zemědělských a potravinářských informací, roč. 71 (2025), s. 58-65. 1214-1178 Dostupné z: 10.17221/586/2024-PSE</t>
  </si>
  <si>
    <t>HÝSEK Štěpán; JOZÍFEK Miroslav; PETRŽELA Benjamín a NĚMEC Miroslav. Artificial Neural Network Prediction of Mechanical Properties in Mycelium-Based Biocomposites. Online. POLYMERS. Basel:MDPI AG, roč. 17 (2025), s. 0-0. 2073-4360 Dostupné z: 10.3390/polym17182506</t>
  </si>
  <si>
    <t>**BACNIK Katarina; **KRANJC Luka; **BOTELLA Leticia; **MAGUIRE Ivana; **PAVIC Dora; PATOKA Jiří; **DRAGICEVIC Paula; **BLAHA Martin; **BIELEN Ana; **KOUBA Antonin; **KUTNJAK Denis a **HUDINA Sandra.  Crayfish pet trade as a pathway for the introduction of known and novel viruses. Online. Journal of Invertebrate Pathology. San Diego:Academic Press -US, roč. 108345 (2025), s. 1-21. 0022-2011 Dostupné z: 10.1016/j.jip.2025.108345</t>
  </si>
  <si>
    <t>**OFICIALDEGUI Francisco J.; **BLÁHA Martin; **PRATI Sebastian; **LIPTÁK Boris; **WEIPERTH András; **BÁNYAI Zsombor; **MACIASZEK Rafał; **PATOKA Jiří; **SCHEERS Kevin; **LEMMERS Pim; **PETUTSCHNIG Jürgen; PETRTÝL Miloslav; **PETRUSEK Adam a **KOUBA Antonín. Contrasting Patterns of Genetic Variability in Pet-Traded Red Swamp Crayfish Procambarus clarkii and Its Feral Populations. Online. FRESHWATER BIOLOGY. Praha:Neuveden, roč. 2 (2025), s. 1-13. 0046-5070 Dostupné z: 10.1111/fwb.70008</t>
  </si>
  <si>
    <t>**BAČNIK K.; **KRANJC L.; **BOTELLA L.; **MAGUIRE Ivana; **PAVIĆ D.; PATOKA Jiří; **DRAGIČEVIĆ P.; **BLÁHA Martin; **BIELEN Ana; **KOUBA Antonín; **KUTNJAK D. a **HUDINA Sandra. Crayfish pet trade as a pathway for the introduction of known and novel viruses. Online. Journal of Invertebrate Pathology. San Diego:Academic Press -US, roč. 211 (2025), s. 1-21. 0022-2011 Dostupné z: 10.1016/j.jip.2025.108345</t>
  </si>
  <si>
    <t>**HORKÁ Petra; **MAVROGENI J.; **LANGOVÁ Veronika; HORKÝ Pavel; **HUBENÝ Jan; **CHRTKOVÁ Ivana; **VALEŠ Karel; **KUCHAŘ Martin a **HORÁČEK Jiří. Effects of Clozapine, Haloperidol, and the NMDA Antagonist Ketamine on Novel Object Recognition in Gnathonemus petersii: A New Possible Model for Schizophrenia Research. Online. Fishes. Basel:MDPI AG, roč. 5 (2025), s. 1-15. 2410-38888 Dostupné z: 10.3390/fishes10050229</t>
  </si>
  <si>
    <t>**PINĎÁKOVÁ Eliška; **DOSTÁLKOVÁ Silvie; **JEMELKOVÁ Jana; **FÜRSTOVÁ Jana; **HURYCHOVÁ Jana; **HYRŠL Pavel; TITĚRA Dalibor; **PETŘIVALSKÝ Marek; **DOBEŠ Pavel a **DANIHLÍK Jiří. Enhanced immune response and antimicrobial activity in honey bees (Apis mellifera) following application of oxalic acid-glycerine strips. Online. PESTICIDE BIOCHEMISTRY AND PHYSIOLOGY. Praha:Neuveden, roč. 209 (2025), s. 1-11. 0048-3575 Dostupné z: 10.1016/j.pestbp.2025.106353</t>
  </si>
  <si>
    <t>HUBENÁ Pavla; KLEMENT Aleš; SLAVÍK Ondřej a HORKÝ Pavel. Large brain in undisturbed headwaters: validation of general evolutionary predictions from a local-scale perspective. Online. EVOLUTIONARY ECOLOGY. Praha:Neuveden, roč. 39 (2025), s. 81-94. 0269-7653 Dostupné z: 10.1007/s10682-024-10320-5</t>
  </si>
  <si>
    <t>**BLÁHA Martin; **SCHROTTENBAUM Andreas; **WEIPERTH András; **HAMMERSCHMIED Urban; **GRAF Wolfram; **CSÁNYI Béla; PATOKA Jiří a **KOUBA Antonín. Macrobrachium nipponense (De Haan, 1849) continues to spread in the Danube: first records in Germany and Hungary. Online. Knowledge and Management of Aquatic Ecosystems. Praha:Neuveden, roč. 426 (2025), s. 1-11. 1961-9502 Dostupné z: 10.1051/kmae/2025004</t>
  </si>
  <si>
    <t>BARTÁK Miroslav; **KOZÁNEK Milan; **BELCARI Antonio a TÓTHOVÁ Andrea. New Species of Empidinae (Diptera) from San Rossore National Park, Italy, with the First Report on Leg Polymorphism in the Genus Hilara Meigen and Their DNA Barcoding Evidence. Online. Insects. Basel:MDPI AG, roč. 1 (2025), s. 1-23. 2075-4450 Dostupné z: 10.3390/insects16010083</t>
  </si>
  <si>
    <t>BARTÁK Miroslav. New West Palaearctic Species of Empis chioptera Group (Diptera: Empididae). Online. Insects. Basel:MDPI AG, roč. 11 (2025), s. 1-24. 2075-4450 Dostupné z: 10.3390/insects16111177</t>
  </si>
  <si>
    <t>**LOPES-LIMA Manuel; **LOPES-LIMA André; **BURLAKOVA Lyubov; DOUDA Karel; **ALONSO ÁLVARO; **KARATAYEV Alexander; **NG Ting Hui; **VINARSKI Maxim V.; **ZIERITZ Alexandra a **SOUSA Ronaldo. Non-native freshwater molluscs: a brief global review of species, pathways, impacts and management strategies. Online. Hydrobiologia. Dordrecht:Springer Science+Business media B.V., roč. 5 (2025), s. 1005-1028. 0018-8158 Dostupné z: 10.1007/s10750-024-05780-3</t>
  </si>
  <si>
    <t>DOUDA Karel; **ZIERITZ Alexandra; **VODÁKOVÁ Barbora; **URBANSKÁ Maria; **MARKOVÁ Jana; **FROUFE Elsa; **BOGAN Arthur E. a **LOPES-LIMA Manuel. Review of the globally invasive freshwater mussels in the genus Sinanodonta Modell, 1945. Online. Hydrobiologia. Dordrecht:Springer Science+Business media B.V., roč. 5 (2025), s. 1243-1273. 0018-8158 Dostupné z: 10.1007/s10750-023-05457-3</t>
  </si>
  <si>
    <t>PATOKA Jiří; **YONVITNER Y.; **YULIANA Ernik; **NOVÁK Jindřich; **PATOKOVÁ Barbora; **KOPECKÝ Oldřich; **TOMÍČEK Filip a **TLUSTY Michael. The impact of the Covid-19 pandemic on export of lacustrine African cichlids and ornamental fishkeeping in the Czech Republic. Online. Biologia. Bratislava:Slovak Academic Press, roč. 10 (2025), s. 2793-2800. 0006-3088 Dostupné z: 10.1007/s11756-025-02007-1</t>
  </si>
  <si>
    <t>HRADEČNÝ Jakub; PANDIAN Divakaran; **GREGAROVA Katerina; **ANETTOVA Lucia; **SIPKOVA Anna; ESCOBAR CALDERON Juan Felipe; MOHAMMADI Mehrak; **SVAJNA Adela; **HANZLÍČKOVÁ Tereza; MODRÝ David a DOUDA Karel. Unexpected Shifts in Bivalve Function From Filtration to Transmission Risk. Online. FRESHWATER BIOLOGY. Praha:Neuveden, roč. 70 (2025), s. 1-11. 0046-5070 Dostupné z: 10.1111/fwb.70063</t>
  </si>
  <si>
    <t>**ANIL Abhishek Nair; **MEHDI Imane; DOUDA Karel; **SMITH Carl a REICHARD Martin. Reciprocal Transplant Experiments Demonstrate a Dynamic Coevolutionary Relationship Between Parasitic Mussel Larvae and Bitterling Fishes (09 Sept, 10.1111/fwb.14324, 2024). Online. FRESHWATER BIOLOGY. Praha:Neuveden, roč. 1 (2025), s. 1-12. 0046-5070 Dostupné z: 10.1111/fwb.14371</t>
  </si>
  <si>
    <t>**BRANKOV Milan; PISKÁČKOVÁ Theresa Ann; **RAJKOVIĆ Miloš; **VUKADINOVIĆ Jelena a **ZARIĆ Miloš. From noncultivated areas to the field: a case of cut-leaved gipsywort (Lycopus exaltatus L.) and its response to herbicides in Balkan major crops. Online. Weed Technology. Lawrence:Weed Sci.Soc.Amer., roč. 39 (2025), s. 0-0. 1550-2740 Dostupné z: 10.1017/wet.2025.10040</t>
  </si>
  <si>
    <t>Q3</t>
  </si>
  <si>
    <t>**BHANDARI Dija; **BILANDŽIJA Nikola; **KRIČKA Tajana; **ZDUNIĆ Zvonimir; **GHIMIRE Soni; PISKÁČKOVÁ Theresa Ann a **BILANDŽIJA Darija. Soil Respiration in Maize, Wheat, and Barley Across a Growing Season: Findings from Croatia&amp;#39;s Continental Region. Online. Sustainability. Praha:Neuveden, roč. 17 (2025), s. 0-0. 2071-1050 Dostupné z: 10.3390/su17094207</t>
  </si>
  <si>
    <t>**PIHU Silvia; **MÄE Andres; **KENNEDY Hannah Joy Vivian a HAMOUZOVÁ Kateřina. The first recorded case of herbicide resistance in Estonia: common chickweed (Stellaria media) resistant to sulfonylureas. Online. AGRICULTURAL AND FOOD SCIENCE. Praha:Neuveden, roč. 34 (2025), s. 51-60. 1795-1895 Dostupné z: 10.23986/afsci.147802</t>
  </si>
  <si>
    <t>ASARE OPARE Michael; SZÁKOVÁ Jiřina; TLUSTOŠ Pavel a KUMAR Manvendra. Zinc contamination in soils and its implications on plant phytoalexins. Online. International Journal of Environmental Science and Technology. Praha:Neuveden, roč. 22 (2025), s. 8581-8600. 1735-1472 Dostupné z: 10.1007/s13762-025-06437-x</t>
  </si>
  <si>
    <t>PEDROSO GUZMAN Lazaro Alexis; MACH Lukáš; MAREŠOVÁ Jiřina; **WIPLER Jan; DOLEŽAL Petr; SZÁKOVÁ Jiřina a TLUSTOŠ Pavel. Fungal communities in soils contaminated with persistent organic pollutants: adaptation and potential for mycoremediation. Online. Applied Sciences-BASEL. Basel:MDPI AG, roč. 15 (2025), s. 1-19. 2076-3417 Dostupné z: 10.3390/app15158607</t>
  </si>
  <si>
    <t>PRAUS Lukáš; DUCHÁČEK Jaromír; MRŠTINA Tomáš; KAPLAN Lukáš; **SEKANINOVÁ Jana; **JANKŮ Martina; SZÁKOVÁ Jiřina; TLUSTOŠ Pavel; STÁDNÍK Luděk a CIHLÁŘOVÁ Kateřina. Preliminary study: from biofortified maize to cow milk enriched in selenium: an on-farm strategy using selenium-enriched silage. Online. Czech Journal of Animal Science. Praha:Ústav zemědělských a potravinářských informací, roč. 70 (2025), s. 415-427. 1212-1819 Dostupné z: 10.17221/131/2025-CJAS</t>
  </si>
  <si>
    <t>STEFANOVIC Luka; SZÁKOVÁ Jiřina; PRAUS Lukáš; **NOVÁKOVÁ Tereza; SPASIĆ Marko a TLUSTOŠ Pavel. Mercury (Hg) mobility and methylation based on Hg origin in some forest soils in Czech Republic. Online. Water Air and Soil Pollution. New York:Kluwer Academic Publishers, roč. 236 (2025), s. 1-15. 0049-6979 Dostupné z: 10.1007/s11270-025-08530-w</t>
  </si>
  <si>
    <t>SUBASINGHE Madhusha Mihirani; MERCL Filip; NANG Sreynet; TAISHEVA Altyn a TLUSTOŠ Pavel. Occurrence of herbicides and their transformation products in sewage sludge: a review. Online. Plant, Soil and Environment. Praha:Ústav zemědělských a potravinářských informací, roč. 71 (2025), s. 849-859. 1805-9368 Dostupné z: 10.17221/485/2025-PSE</t>
  </si>
  <si>
    <t>OKAFOR Uche Cyprian; KUDRNA Jiří; VIEHMANNOVÁ Iva; **VÍTÁMVÁS Pavel a HNILIČKA František. Divergence in cold stress response in yacon [Smallanthus sonchifolius (Poepp. and Endl.) H. Rob.] clones with different ploidy levels. Online. South African Journal of Botany. Scottsville:Research Centre for Plant Growth and Development University of Natal Pietermaritzburg, roč. 180 (2025), s. 751-761. 0254-6299 Dostupné z: 10.1016/j.sajb.2025.03.053</t>
  </si>
  <si>
    <t>**RŮŽIČKOVÁ Kateřina; RŮŽIČKA Jan; **SKŘEJPKOVÁ Kateřina; CHALOUPKOVÁ Helena a SVOBODOVÁ Ivona. Advanced Division of Search Areas for Missing Persons in Non-Urban Environments. Online. ISPRS INTERNATIONAL JOURNAL OF GEO-INFORMATION. Basel:MDPI AG, roč. 14 (2025), s. 0-0. 2220-9964 Dostupné z: 10.3390/ijgi14090352</t>
  </si>
  <si>
    <t>**MÉSZÁROS Gábor; **FUERST-WALTL Birgit; **SÖLKNER Johan; VOSTRÁ VYDROVÁ Hana; CALTA Jan; **DJOKIĆ Milena; **MARKOVIĆ Božidarka; **STANOJEVIĆ Dragan; **BOGDANOVIC Vladan; **MORAVČÍKOVÁ Nina; **CHALUPKOVÁ Monika; **HALVONÍK Adrián; **KASARDA Radovan a VOSTRÝ Luboš. Genomic diversity characteristics of sheep populations in the Czech Republic, Slovakia, Serbia and Montenegro. Online. Czech Journal of Animal Science. Praha:Ústav zemědělských a potravinářských informací, roč. 70 (2025), s. 234-241. 1212-1819 Dostupné z: 10.17221/69/2025-CJAS</t>
  </si>
  <si>
    <t>**PÁLEŠOVÁ Karolína; **BUJKO Josef; **MORAVČÍKOVÁ Nina; VOSTRÁ VYDROVÁ Hana; **HALVONÍK Adrián; VOSTRÝ Luboš a **KASARDA Radovan. Impact of puerperal disorders on early culling and milk production in Slovak Spotted dairy cows. Online. Czech Journal of Animal Science. Praha:Ústav zemědělských a potravinářských informací, roč. 70 (2025), s. 528-537. 1212-1819 Dostupné z: 10.17221/122/2025-CJAS</t>
  </si>
  <si>
    <t>STEHLÍKOVÁ SOVADINOVÁ Simona; HERTL Ivo; **KORBER Antonín a KOUBA Marek. Space use during the breeding season of three different forest-dwelling owl species in an area of sympatry: a case study of male hunting home-range sizes and overlaps. Online. Journal of Ornithology. Berlín:Springer Berlin Heidelberg, roč. 166 (2025), s. 0-0. 0021-8375 Dostupné z: 10.1007/s10336-025-02278-0</t>
  </si>
  <si>
    <t>VAŘEKA Jan; **ZAVADILOVÁ Ludmila; GAŠPARÍK Matúš; **ŠTÍPKOVÁ Miloslava a VOSTRÝ Luboš. Relationships among clinical mastitis test-day records, somatic cell counts, and linear udder conformation traits in Czech dairy cows. Online. Czech Journal of Animal Science. Praha:Ústav zemědělských a potravinářských informací, roč. 70 (2025), s. 130-138. 1212-1819 Dostupné z: 10.17221/12/2025-CJAS</t>
  </si>
  <si>
    <t>ZELENÝ Lubor; **STRYHALOVÁ Gabriela a **BLAŽEK Jan. Sweet cherry world research overview 2018-2020. Horticultural Science. Praha:Ústav zemědělských a potravinářských informací, roč. 52 (2025), s. 183-200. 0862-867X</t>
  </si>
  <si>
    <t>PÁLEŠOVÁ Karolína; BUJKO Josef; MORAVČÍKOVÁ Nina; VOSTRÁ VYDROVÁ Hana; HALVONÍK Adrián; VOSTRÝ Luboš a KASARDA Radovan. Impact of puerperal disorders on early culling and milk production in Slovak Spotted dairy cows. Online. Czech Journal of Animal Science. Praha:Ústav zemědělských a potravinářských informací, roč. 70 (2025), s. 528-537. 1805-9309 Dostupné z: 10.17221/122/2025-CJAS</t>
  </si>
  <si>
    <t>FULÍNOVÁ Daniela; **BAUER Ing. Jiří a VOSTRÝ Luboš. Validation of the evaluation of longevity by weighted analysis. Online. Czech Journal of Animal Science. Praha:Ústav zemědělských a potravinářských informací, roč. 70 (2025), s. 17-25. 1212-1819 Dostupné z: 10.17221/157/2024-CJAS</t>
  </si>
  <si>
    <t>**KOPEC Tomáš; **MÁCHAL Ladislav; **REČKOVÁ Zuzana; **FILIPČÍK Radek; **VEČEŘA Milan; **PEŠAN Vojtěch a TŮMOVÁ Eva. Analysis of ejaculate parameters and sperm morphology in roosters of initial laying strains. Online. Czech Journal of Animal Science. Praha:Ústav zemědělských a potravinářských informací, roč. 70 (2025), s. 72-81. 1212-1819 Dostupné z: 10.17221/203/2024-CJAS</t>
  </si>
  <si>
    <t>**MAKHANBETOVA Aizhan; SAVVULIDI FILIPP GEORGIJEVIČ; PTÁČEK Martin; LANGEROVÁ Lucie; **KULATAEV Beybit a **MALMAKOV Nurlan. Association between conventional semen variables and sperm freezability in rams. Online. Czech Journal of Animal Science. Praha:Ústav zemědělských a potravinářských informací, roč. 70 (2025), s. 93-101. 1212-1819 Dostupné z: 10.17221/185/2024-CJAS</t>
  </si>
  <si>
    <t>TYL Jan; TŮMOVÁ Eva a CHODOVÁ Darina. Effects of two protein levels on the performance of chicken males with different growth intensities. Online. Czech Journal of Animal Science. Praha:Ústav zemědělských a potravinářských informací, roč. 70 (2025), s. 194-201. 1212-1819 Dostupné z: 10.17221/44/2025-CJAS</t>
  </si>
  <si>
    <t>KLÍMOVÁ Kristýna; LOKVENCOVÁ Kristýna; BAHELKA Ivan; ZADINOVÁ Kateřina; STUPKA Roman a ČÍTEK Jaroslav. Estimation of lean meat percentage in pig carcass with the use of objective methods with regard to sex. Online. Czech Journal of Animal Science. Praha:Ústav zemědělských a potravinářských informací, roč. 70 (2025), s. 397-403. 1212-1819 Dostupné z: 10.17221/72/2025-CJAS</t>
  </si>
  <si>
    <t>SAVVULIDI FILIPP GEORGIJEVIČ; DUCHÁČEK Jaromír; PTÁČEK Martin; GAŠPARÍK Matúš; KOVÁŘOVÁ Veronika; CODL Radim a STÁDNÍK Luděk. Impact of microclimatic conditions on sperm production in Czech Holstein bulls: A correlational study. Online. Czech Journal of Animal Science. Praha:Ústav zemědělských a potravinářských informací, roč. 70 (2025), s. 121-129. 1805-9309 Dostupné z: 10.17221/21/2025-CJAS</t>
  </si>
  <si>
    <t>BARTOŇOVÁ Klára; SARO Jan; MAITAH Mansoor a DUCHÁČEK Jaromír. Regional patterns and cluster analysis of agricultural methane emissions in the EU-27 countries. Online. Czech Journal of Animal Science. Praha:Ústav zemědělských a potravinářských informací, roč. 70 (2025), s. 253-266. 1212-1819 Dostupné z: 10.17221/26/2025-CJAS</t>
  </si>
  <si>
    <t>VAŘEKA Jan; **ZAVADILOVÁ Ludmila; GAŠPARÍK Matúš; **ŠTÍPKOVÁ Miloslava a VOSTRÝ Luboš. Relationships among clinical mastitis test-day records, somatic cell counts, and linear udder conformation traits in Czech dairy cows. Online. Czech Journal of Animal Science. Praha:Ústav zemědělských a potravinářských informací, roč. 70 (2025), s. 130-138. 1805-9309 Dostupné z: 10.17221/12/2025-CJAS</t>
  </si>
  <si>
    <t>POKHREL Kshitiz; KOUŘIMSKÁ Lenka; **BHUJEL Novel Kishor; **PARAJULI Ashok a BOŽIK Matěj. Comparison of the lipid content and fatty acid composition of two hulled oats and their hull with naked and dehulled oats varieties. Online. Czech Journal of Food Sciences. Praha:Ústav zemědělských a potravinářských informací, roč. 43 (2025), s. 152-159. 1805-9317 Dostupné z: 10.17221/172/2024-CJFS</t>
  </si>
  <si>
    <t>**CMIKOVA Natalia; **VUKIC Milena D.; **VUKOVIC Nenad L.; HAVLÍK Jaroslav; **NOGUERA-ARTIAGA Luis; **CARBONELL-BARRACHINA Angel A.; **JANCO Ivona; **VINCIGUERRA Vittorio; **GARZOLI Stefania a **KACANIOVA Miroslava. Comprehensive Analysis of Chlorella vulgaris and Arthrospira platensis: Algae for Food Well-Being and Sustainable Agriculture. Online. ACS Food Science &amp;amp; Technology . Washington:Amer. Chemical Soc., roč. 5 (2025), s. 3000-3011. 2692-1944 Dostupné z: 10.1021/acsfoodscitech.5c00309</t>
  </si>
  <si>
    <t>**HANUŠ Oto; **NEJESCHLEBOVÁ Hana; LEGAROVÁ Veronika; KEJDOVÁ RYSOVÁ Lucie; **ŘÍHA Jan; **SAMKOVÁ Eva; **THOMPSON Gavin; **NĚMEČKOVÁ Irena; **KLIMEŠOVÁ Marcela; **KOPECKÝ Jaroslav a **JEDELSKÁ Radoslava. The effect of artificial reduction of the somatic cell count, as a violation of authenticity, on milk quality indicators.. Online. Czech Journal of Animal Science. Praha:Ústav zemědělských a potravinářských informací, roč. 70 (2025), s. 319-334. 1212-1819 Dostupné z: 10.17221/90/2025-CJAS</t>
  </si>
  <si>
    <t>PAULOVÁ Tereza; **NOVÁK Karel a PĚCHOUČKOVÁ Eva. Antimicrobial properties of secondary metabolites of Cannabis sativa: A promising natural alternative for livestock health. Online. Czech Journal of Animal Science. Praha:Ústav zemědělských a potravinářských informací, roč. 9 (2025), s. 357-382. 1212-1819 Dostupné z: 10.17221/85/2025-CJAS</t>
  </si>
  <si>
    <t>**ČERMÁK Ladislav; PĚCHOUČKOVÁ Eva; **MAROUNEK Milan a PAULOVÁ Tereza. Pathogenic bacteria in biogas plants using cattle, swine, and poultry manure. Online. Veterinarni Medicina. Praha:Ústav zemědělských a potravinářských informací, roč. 47 (2025), s. 1-5. 0375-8427 Dostupné z: 10.17221/47/2024-VETMED</t>
  </si>
  <si>
    <t>**PALKOVSKY Martin; MODRÁČKOVÁ Nikol; NEUŽIL BUNEŠOVÁ Věra; **LIBERKO Marian a **SOUMAROVA Renata. The Bidirectional Impact of Cancer Radiotherapy and Human Microbiome: Microbiome as Potential Anti-tumor Treatment Efficacy and Toxicity Modulator. Online. IN VIVO. Praha:Neuveden, roč. 39 (2025), s. 37-54. 0258-851X Dostupné z: 10.21873/invivo.13803</t>
  </si>
  <si>
    <t>**TASZAKOWSKI Artur; JINDRA Zdeněk a **WOLSKI Andrzej. Gryllofulvius gibbosus Taszakowski gen. et sp. nov. - a remarkable, flightless and stridulating plant bug (Heteroptera: Miridae: Cylapinae) from Madagascar. Online. European Journal of Taxonomy. Paříž:MUSEUM NATL HISTOIRE NATURELLE, roč. 976 (2025), s. 171-181. 2118-9773 Dostupné z: 10.5852/ejt.2025.976.2785</t>
  </si>
  <si>
    <t>SAMKOVÁ Alena; RAŠKA Jan; OPLETALOVÁ Ivana; ZOUHAR Miloslav a **SKUHROVEC Jiri. The ability of lacewing larvae to predate two pest caterpillars in relation to the prey defensive behaviour and body size. Online. Agricultural and Forest Entomology. Oxford:Blackwell Publishing, roč. 27 (2025), s. 415-426. 1461-9555 Dostupné z: 10.1111/afe.12673</t>
  </si>
  <si>
    <t>RUMIANI Mohammad; ZOUHAR Miloslav; KAREGAR Akbar; HAMZEHZARGHANI Habiballah; TAHMASEBI Ahmad a RASHIDIFARD Milad. Morphological Characterization and Assessment of Genetic Variability of Tylenchulus semipenetrans Populations from Southern Iran. Online. JOURNAL OF NEMATOLOGY. Praha:Neuveden, roč. 56 (2024), s. 0-0. 2640-396X Dostupné z: 10.2478/jofnem-2024-0047</t>
  </si>
  <si>
    <t>YILGAN Furkan; **YILDIZ Nilay a DOGAN Tugba. Assessing the environmental impacts of the Capilla del Monte wildfire in Punilla Valley of Argentina using Landsat-9 and Sentinel-5P. Online. Environmental Monitoring and Assessment. New York:Kluwer Academic Publishers, roč. 197 (2025), s. 0-0. 0167-6369 Dostupné z: 10.1007/s10661-025-14374-y</t>
  </si>
  <si>
    <t>**ABBASZADEH Maliheh; KHOSRAVI Vahid a **KHALEDI Seyyed Farhad Hoseini. Mapping of the Gold Mineralization Associated Alteration Zones by Processing of the ASTER Data, Shanagh Area, Iran. Online. Journal of the Indian Society of Remote Sensing. Amsterdam:Springer, roč. 53 (2025), s. 4223-4255. 0255-660X Dostupné z: 10.1007/s12524-025-02239-3</t>
  </si>
  <si>
    <t>STEFANOVIC Luka; SZÁKOVÁ Jiřina; PRAUS Lukáš; **NOVÁKOVÁ Tereza; SPASIĆ Marko a TLUSTOŠ Pavel. Mercury (Hg) mobility and methylation based on Hg origin in some forest soils in Czech Republic. Online. Water Air and Soil Pollution. New York:Kluwer Academic Publishers, roč. 236 (2025), s. 1-15. 1573-2932 Dostupné z: 10.1007/s11270-025-08530-w</t>
  </si>
  <si>
    <t>REYES ROJAS Jessica; PANESSO-GUEVARA M. a DUQUE Guillermo. Influence of maintenance dredging on polychaete community composition in an estuary (Tropical Eastern Pacific). Online. International Journal of Environmental Science and Technology. Praha:Neuveden, roč. 20 (2023), s. 10621-10632. 1735-2630 Dostupné z: 10.1007/s13762-022-04722-7</t>
  </si>
  <si>
    <t>ZELENKOVÁ Natálie; **KRAUS Veronika; MAREŠOVÁ Alexandra; PILSOVÁ Zuzana; PILSOVÁ Aneta; KLUSÁČKOVÁ Barbora; CHMELÍKOVÁ Eva; **KOMRSKOVÁ Kateřina a POSTLEROVÁ Pavla.  Functional Methods for Studying Sperm–Zona Pellucida Interaction in Mammals. Online. METHODS AND PROTOCOLS  . Basel:MDPI AG, roč. 8 (2025), s. 1-3. 2409-9279 Dostupné z: 10.3390/mps8040095</t>
  </si>
  <si>
    <t>ANETTOVÁ Lucia; **SIPKOVÁ Anna; CIBULKA Petr; **VELIC Vivienne; **REHAM FATHEY Ali a MODRÝ David. In the eastern Mediterranean, the rat lungworm Angiostrongylus  cantonensis is absent or extremely rare according to recent surveys. Online. Parasitology Research. New York:Springer-Verlag, roč. 124 (2025), s. 0-0. 1432-1955 Dostupné z: 10.1007/s00436-025-08580-3</t>
  </si>
  <si>
    <t>ANETTOVÁ Lucia; **SIPKOVA Anna; **VELIC Vivienne; JAVORSKÁ Kristýna; NOVOTNÝ Ladislav; CIBULKA Petr; **KVETON Martin a MODRÝ David. Passage of Angiostrongylus cantonensis through the trophic web: an experimental study on reptiles. Online. PARASITOLOGY. Praha:Neuveden, roč. 152 (2025), s. 115-122. 1469-8161 Dostupné z: 10.1017/S0031182025000034</t>
  </si>
  <si>
    <t>**ŠIMURDOVÁ Karolína; **ZUREK Luděk; DANĚK Ondřej; **NOSKOVÁ Eva; **PACLIKOVA Pavlina; MODRÝ David; **MAGAL Igor a **ADAMIK Peter. Prevalence of Ixodes ricinus and possible hybrids of I. ricinus  and I. inopinatus on the edible dormouse in a Central  European woodland. Online. Folia Parasitologica. České Budějovice:Parazitologický ústav AV ČR, roč. 72 (2025), s. 1-6. 0015-5683 Dostupné z: 10.14411/fp.2025.022</t>
  </si>
  <si>
    <t>**GRANDI Giulio; VADLEJCH Jaroslav a **HÖGLUND Johan. Comparative evaluation of an AI-based counting system (OvaCyteTM) and the McMaster counting method for quantification of strongyle eggs in sheep faeces. Online. Veterinary Parasitology. New York:Elsevier Science Publishing, roč. 338 (2025), s. 1-8. 0304-4017 Dostupné z: 10.1016/j.vetpar.2025.110533</t>
  </si>
  <si>
    <t>**TESFAYE Million; KUMKAR Pradeep Balasaheb; HAILU Frehiwet Tesfu; VERMA Chandani; **TESFAYE Gashaw; PETRTÝL Miloslav; **GETAHUN Abebe; **SMEJKAL Marek a KALOUS Lukáš. Discovery of Japanese gengorobuna Carassius cuvieri Temminck &amp;amp; Schlegel, 1846 in Ethiopia: implications for fisheries governance. Online. BioInvasions Records. Helsinki:REGIONAL EURO-ASIAN BIOLOGICAL INVASIONS CENTRE-REABIC, roč. 1 (2025), s. 155-167. 2242-1300 Dostupné z: 10.3391/bir.2025.14.1.13</t>
  </si>
  <si>
    <t>ANETTOVÁ Lucia; **SIPKOVÁ Anna; CIBULKA Petr; **VELIC Vivienne; **REHAM FATHEY Ali a MODRÝ David. In the eastern Mediterranean, the rat lungworm Angiostrongylus  cantonensis is absent or extremely rare according to recent surveys. Online. Parasitology Research. New York:Springer-Verlag, roč. 124 (2025), s. 0-0. 0932-0113 Dostupné z: 10.1007/s00436-025-08580-3</t>
  </si>
  <si>
    <t>**THOMAS Kiran; KALOUS Lukáš; **BRABEC Marek; **VELENSKÝ Petr; GOTTWALD Milan; **BARTOŇ Daniel; **TAPKIR Sandip; **STEPANYSHYNA Yevdokiia; **ŠMEJKALOVÁ Zuzana a **ŠMEJKAL Marek. Participatory science to complement professional data: Towards conservation of declining native freshwater fish, the crucian carp. Online. ENVIRONMENTAL AND ECOLOGICAL STATISTICS. Praha:Neuveden, roč. 2 (2025), s. 1-15. 1352-8505 Dostupné z: 10.1002/2688-8319.70055</t>
  </si>
  <si>
    <t>ANETTOVÁ Lucia; **SIPKOVA Anna; **VELIC Vivienne; JAVORSKÁ Kristýna; NOVOTNÝ Ladislav; CIBULKA Petr; **KVETON Martin a MODRÝ David. Passage of Angiostrongylus cantonensis through the trophic web: an experimental study on reptiles. Online. PARASITOLOGY. Praha:Neuveden, roč. 152 (2025), s. 115-122. 0031-1820 Dostupné z: 10.1017/S0031182025000034</t>
  </si>
  <si>
    <t>**NASER Murtada; **YASSER Amaal; **GEIST Juergen; DOUDA Karel a **ESSL Franz. Probable Extirpation of Anodonta vescoiana in Iraq: A Case Study of Unionid Displacement by Sinanodonta woodiana. Online. Diversity-Basel. Basel:MDPI AG, roč. 6 (2025), s. 1-13. 1424-2818 Dostupné z: 10.3390/d17060415</t>
  </si>
  <si>
    <t>**GKENAS Christos; **SEQUEIRA Vera; **RIBEIRO Diogo; **GAGO Joao; **DIAS Diogo; VERMA Chandani; KUMKAR Pradeep Balasaheb a **RIBERIO Filipe. Reproductive traits of the European catfish, Silurus glanis, during the early stages of invasion. Online. Journal of Vertebrate Biology. Oxford:Oxford University Press, roč. 74 (2025), s. 1-17. 2694-7684 Dostupné z: 10.25225/jvb.24122</t>
  </si>
  <si>
    <t>KUMKAR Pradeep Balasaheb; VERMA Chandani; LEXA Martin; KALOUS Lukáš; **GOSAVI M a **KHARAT S. Threatening the Near-Threatened: Microplastics in Jerdon&amp;#39;s Catfish (Mystus malabaricus), Endemic to the Global Biodiversity Hotspot, the Western Ghats of India. Online. Water Air and Soil Pollution. New York:Kluwer Academic Publishers, roč. 236 (2025), s. 1-10. 0049-6979 Dostupné z: 10.1007/s11270-025-07914-2</t>
  </si>
  <si>
    <t>SEN Madhab Kumar a BHARATI Rohit. Climate-smart trees: CLE small signaling peptides shaping future forests. Online. JOURNAL OF EXPERIMENTAL BOTANY. Praha:Neuveden, roč. 76 (2025), s. 5634-5639. 1460-2431 Dostupné z: 10.1093/jxb/eraf093</t>
  </si>
  <si>
    <t>Q4</t>
  </si>
  <si>
    <t>**KONVALINA Petr; **NGUYEN Thi Giang; **HOANG Trong Nghia; **BOHATÁ Andrea; **PERNÁ Kristýna; **LENCOVÁ Jana; CAPOUCHOVÁ Ivana; DVOŘÁK Petr; PROCHÁZKA Pavel; **KAVKOVÁ Miloslava a **KOPECKÝ Marek. Effects of biological treatments on production and quality parameters of soybean (Glycine max L. Merrill). Online. BANGLADESH JOURNAL OF BOTANY. Praha:Neuveden, roč. 54 (2025), s. 687-693. 0253-5416 Dostupné z: 10.3329/bjb.v54i30.85108</t>
  </si>
  <si>
    <t>**VLACH Jaroslav; SMUTKA Luboš; **MRKVIČKA Tomáš; PULKRÁBEK Josef a **ŠKODOVÁ PARMOVÁ Dagmar. Finanční dynamika a strategický růst sektoru výroby cukru ve střední a východní Evropě - Komparativní analýza na úrovni vybraných společností a cukr produkujících zemí. Listy cukrovarnické a řepařské. Praha:Výzkumny ústav cukrovarnický, roč. 141 (2025), s. 250-255. 1210-3306</t>
  </si>
  <si>
    <t>**HOANG Trong Nghia; **KONVALINA Petr; **MURINDANGABO Yves Theoneste; CAPOUCHOVÁ Ivana; DVOŘÁK Petr a **TRAN Dang Hoa. Improving winter wheat yield and quality by wheat-legume intercropping in organic farming sytems. Online. Organic Agriculture. Dordrecht:Springer Science+Business media B.V., roč. 15 (2025), s. 233-244. 1879-4238 Dostupné z: 10.1007/s13165-025-00494-9</t>
  </si>
  <si>
    <t>TOUŠEK Zdeněk; **HINKE Jana; **SMUTKA Luboš a PULKRÁBEK Josef. Srovnání vývoje pracovního kapitálu cukrovarnických společností zemí Visegrádské skupiny s vybranými zeměmi Evropské unie z pohledu obrátkového cyklu peněz. Listy cukrovarnické a řepařské. Praha:Výzkumny ústav cukrovarnický, roč. 141 (2025), s. 24-28. 1210-3306</t>
  </si>
  <si>
    <t>**PURGAT Pavol; **ŠESTÁKOVÁ Anna; KORENKO Stanislav a **GAJDOŠ Peter. Two rare wetland spider species new to Slovakia: Larinia elegans Spassky, 1939 and Tetragnatha reimoseri (Rosca, 1939) (Araneae,  Araneidae, Tetragnathidae). Online. Check List. Campinas:Centro de Referencia em Informacao Ambiental, roč. 21 (2025), s. 1160-1170. 1809-127X Dostupné z: 10.15560/21.6.1160</t>
  </si>
  <si>
    <t>PROCHÁZKA Antonín; PULKRÁBEK Josef; BRANT Václav; PROCHÁZKA Pavel a **HERČÍK Tomáš. Variabilní setí cukrové řepy. Listy cukrovarnické a řepařské. Praha:Výzkumny ústav cukrovarnický, roč. 141 (2025), s. 136-143. 1210-3306</t>
  </si>
  <si>
    <t>SZÁKOVÁ Jiřina; STEFANOVIC Luka; **ROBLEDO MAHON Tatiana; KHAUSTOV Artem; CIESLAROVÁ Anna; TEJNECKÝ Václav; **SYSALOVÁ Jiřina a TLUSTOŠ Pavel. Risk elements in soils affected by long-term gold and mercury (Hg) mining related to soil microbial activity. Online. CHEMISTRY AND ECOLOGY. Praha:Neuveden, roč. 41 (2025), s. 694-709. 0275-7540 Dostupné z: 10.1080/02757540.2025.2468947</t>
  </si>
  <si>
    <t>KYRIÁNOVÁ Iveta Angela; **KNÍŽKOVÁ Ivana; PTÁČEK Martin; NÁPRAVNÍKOVÁ Jana; **KOPECKÝ Oldřich; HUSÁK Tomáš a VADLEJCH Jaroslav. Co-grazing of sheep and goats may not be an issue from a parasitological perspective. Online. Helminthologia. Varšava:Versita, roč. 62 (2025), s. 175-184. 0440-6605 Dostupné z: 10.2478/helm-2025-0030</t>
  </si>
  <si>
    <t>**FRIEDOVA Natalie; CHRPOVÁ Diana; **TAJTLOVA Jana; **KOLLEROVA Martina a **KOHOUT Pavel. Combined lactase and trehalase deficiency as a cause of blood lose in young man. Online. Czech Journal of Food Sciences. Praha:Ústav zemědělských a potravinářských informací, roč. 43 (2025), s. 71-74. 1212-1800 Dostupné z: 10.17221/14/2024-CJFS</t>
  </si>
  <si>
    <t>POKHREL Kshitiz; KOUŘIMSKÁ Lenka; **BHUJEL Novel Kishor; **PARAJULI Ashok a BOŽIK Matěj. Comparison of the lipid content and fatty acid composition of two hulled oats and their hull with naked and dehulled oats varieties. Online. Czech Journal of Food Sciences. Praha:Ústav zemědělských a potravinářských informací, roč. 43 (2025), s. 152-159. 1212-1800 Dostupné z: 10.17221/172/2024-CJFS</t>
  </si>
  <si>
    <t>**HAVRÁNEK František; HUČKO Boris; **ŠEVČÍK Richard; **BRYNYCHOVÁ Kateřina a **CUKOR Jan. OVĚŘENÍ VÝZNAMU SELEKTIVNÍHO PŘÍJMU POTRAVY TETŘÍVKEM OBECNÝM (LYRURUS TETRIX) PRO SPEKTRUM PŘIJATÝCH ŽIVIN . Online. Zprávy lesnického výzkumu. Jíloviště-Strnady:Výzkumný ústav lesního hospodářství a myslivosti, roč. 70 (2025), s. 78-84. 0322-9688 Dostupné z: 10.59269/zlv/2025/2/759</t>
  </si>
  <si>
    <t>SARMAD Muhammad; **SHAHID Muhammad; **SAJJAD Asif; **SAJJAD Muhammad a RYŠÁNEK Pavel. Evaluating Toxicity of Commonly Used Insecticides on Red Dwarf Honey Bee, Apis florea F. (Hymenoptera: Apidae). Online. JOURNAL OF APICULTURAL SCIENCE. Praha:Neuveden, roč. 69 (2025), s. 67-75. 1643-4439 Dostupné z: 10.2478/jas-2025-0007</t>
  </si>
  <si>
    <t>**TASZAKOWSKI Artur; **KIM Junggon a JINDRA Zdeněk. Further records of the tribe Gigantometopini (Hemiptera, Heteroptera, Miridae, Isometopinae) with descriptions of three new genera and five new species. Online. Zootaxa. Auckland:Magnolia Press, roč. 5725 (2025), s. 451-474. 1175-5326 Dostupné z: 10.11646/zootaxa.5725.4.1</t>
  </si>
  <si>
    <t>**JINDRICHOVA Barbora; MOHRI Marzieh; **KALACHOVA Tetiana; **POSPICHALOVA Romana; RYŠÁNEK Pavel a **BURKETOVA Lenka. Moderate drought stress increases resistance of Brassica napus to subsequent infection by Leptosphaeria maculans. Online. Biologia Plantarum. Praha:Ústav experimentální botaniky AV ČR, roč. 69 (2025), s. 1-11. 0006-3134 Dostupné z: 10.32615/bp.2025.001</t>
  </si>
  <si>
    <t>FÉR Miroslav; KODEŠOVÁ Radka; NIKODEM Antonín; KLEMENT Aleš a PAVLŮ Lenka. Carbon dioxide and water effluxes from soils affected by reclaimed wastewater and sludge from the wastewater treatment plant during the three-year period. Online. Biologia. Bratislava:Slovak Academic Press, roč. 80 (2025), s. 1233-1245. 0006-3088 Dostupné z: 10.1007/s11756-023-01588-z</t>
  </si>
  <si>
    <t>SZÁKOVÁ Jiřina; STEFANOVIC Luka; **ROBLEDO MAHON Tatiana; KHAUSTOV Artem; CIESLAROVÁ Anna; TEJNECKÝ Václav; **SYSALOVÁ Jiřina a TLUSTOŠ Pavel. Risk elements in soils affected by long-term gold and mercury (Hg) mining related to soil microbial activity. Online. CHEMISTRY AND ECOLOGY. Praha:Neuveden, roč. 41 (2025), s. 694-709. 1029-0370 Dostupné z: 10.1080/02757540.2025.2468947</t>
  </si>
  <si>
    <t>NIKODEM Antonín; KODEŠOVÁ Radka; FÉR Miroslav; **ŽIGOVÁ Anna; THET Bunthorn a KLEMENT Aleš. Transformation of soil hydraulic properties during the growth of green pea plants. Online. Biologia. Bratislava:Slovak Academic Press, roč. 80 (2025), s. 1143-1152. 0006-3088 Dostupné z: 10.1007/s11756-024-01820-4</t>
  </si>
  <si>
    <t>PATOKA Jiří; AKMAL Surya Gentha; **BLÁHA Martin a **KOUBA Antonín. Cherax pulverulentus, a new freshwater crayfish (Decapoda: Parastacidae) from Southwest Papua Province, Indonesia. Online. Zootaxa. Auckland:Magnolia Press, roč. 3 (2025), s. 522-534. 1175-5326 Dostupné z: 10.11646/zootaxa.5566.3.4</t>
  </si>
  <si>
    <t>**MACGOWAN Iain; BARTÁK Miroslav a KUBÍK Štěpán. New Records and an Updated Checklist of the Family Lonchaeidae (Diptera) from Bulgaria. ACTA ZOOLOGICA BULGARICA. Praha:Neuveden, roč. 76 (2024), s. 583-585. 0324-0770</t>
  </si>
  <si>
    <t>DVOŘÁK Petr; BENEŠOVÁ Monika; HRADECKÁ Beverly; PÍROVÁ Hana; SATRANSKÝ Matěj; KRÁL Martin; KOUŘIMSKÝ Tomáš; STARÁ Lucie; HAJŠLOVÁ Jana a CAPOUCHOVÁ Ivana. Možnosti snížení obsahu volného asparaginu v zrnu obilovin agrotechnickými postupy. Úroda. Praha:Sedláček Martin Ing., roč. 73 (2025), s. 447-452. 0139-6013</t>
  </si>
  <si>
    <t>Jost</t>
  </si>
  <si>
    <t>DUCHÁČEK Jaromír; SZÁKOVÁ Jiřina; CIHLÁŘOVÁ Kateřina; PRAUS Lukáš; GAŠPARÍK Matúš; KAPLAN Lukáš; STÁDNÍK Luděk; CODL Radim; TLUSTOŠ Pavel; **PÁLOVÁ Šárka a **CHALUPA Josef. Může přídavek selenu do diety dojnic holštýnského skotu ovlivnit parametry mléčné užitkovosti? . Náš chov. Praha:Profi Press, s.r.o., roč. 84 (2025), s. 20-23. 0027-8068</t>
  </si>
  <si>
    <t>**VODIČKA Oldřich; ŠVEHLA Pavel a **RŮŽIČKOVÁ Iveta. Provozní aplikace nitritace a anammox v ČR . Bioprospect, Bulletin Biotechnologických společností v České republice a Slovenské republice. Praha:Biotechnologická společnost, roč. 35 (2025), s. 60-63. 1210-1737</t>
  </si>
  <si>
    <t>MÍCHAL Pavel; ŠVEHLA Pavel; KOUBKOVÁ Barbora; TEGEL Jakub a TLUSTOŠ Pavel. Racionální přístupy k nakládání s digestátem. Waste Forum. Praha:České ekologické manažerské centrum, roč. WASTE FORUM 2025 (2025), s. 427-435. 1804-0195</t>
  </si>
  <si>
    <t>KUDRNÁČOVÁ Eva; DOLEŽAL Petr; MATOUŠKOVÁ Jana; **BARTOŇ Luděk; STUPKA Roman; KLOUČEK Pavel a BUREŠ Daniel. Vliv zařazení různého dusíkatého zdroje do krmné dávky býků českého strakatého skotu na vůni grilovaného hovězího masa. Maso. ČON,s.r.o., roč. 2025 (2025), s. 25-31. 1210-4086</t>
  </si>
  <si>
    <t>HNILIČKA František a RÝGL Tomáš. Jak snížit dopady abiotických stresorů na plodiny. Agromanuál. České Budějovice:Kurent s.r.o., roč. 20 (2025), s. 48-50. 1801-7673</t>
  </si>
  <si>
    <t>ZÍKA Lukáš; SYMŮNEK Jiří; KOUDELA Martin a HNILIČKA František. Růst révy vinné v podmínkách vodního deficitu s použitím půdního kondicionéru . Zahradnictví. Praha:Profi Press, s.r.o., roč. XXIV. (2025), s. 71-74. 1213-7596</t>
  </si>
  <si>
    <t>SEKYROVÁ Veronika; LOKVENCOVÁ Kristýna; ŠPRYSL Michal a BAHELKA Ivan. Řeč těla prasat: Klíč k porozumění emocím v konvenčních chovech . Náš chov. Praha:Profi Press, s.r.o., roč. 84 (2025), s. 29-30. 0027-8068</t>
  </si>
  <si>
    <t>**LITSCHMANN Tomáš; **DOLEŽAL Petr; **HAUSVATER Ervín; SEDLÁK Petr; **ŠEDOVÁ Anna a SEDLÁKOVÁ Vladimíra. Změny koncentrace spor Alternaria spp. v závislosti na sumě efektivních teplot nad 25 °C. Vědecké práce . Havlíčkův Brod:Výzkumný ústav bramborářský, roč. 31 (2025), s. 23-32. 1802-940X</t>
  </si>
  <si>
    <t>ŠUFLIARSKÝ Peter; **POHLOVÁ Linda; **TAUBNER Tomáš; ZITA Lukáš a VOLEK Zdeněk. Je lupina úzkolistá vhodným zdrojem hrubého proteinu pro králíky?. Krmivářství. Praha:Profi Press, s.r.o., roč. 29 (2025), s. 30-32. 1212-9992</t>
  </si>
  <si>
    <t>NEUMANN Cyril; JANOŠÍKOVÁ Martina a PETRIČÁKOVÁ Kristýna. Kognitivní možnosti koní. Prameny a studie. (Prameny a studie Zeměd. muzea ÚVTI v Praze.) . Praha:Neuveden, roč. 78 (2025), s. 139-167. 0862-8483</t>
  </si>
  <si>
    <t>SAVVULIDI FILIPP GEORGIJEVIČ; KOVÁŘOVÁ Veronika; **HARVÁNKOVÁ Kristýna; PTÁČEK Martin; DUCHÁČEK Jaromír; MAREŠOVÁ Nikola a STÁDNÍK Luděk. Laboratorní vyšetření inseminačních dávek býků po jejich rozmrazení. Náš chov. Praha:Profi Press, s.r.o., roč. 84 (2025), s. 19-21. 0027-8068</t>
  </si>
  <si>
    <t>MAREŠOVÁ Nikola; DUCHÁČEK Jaromír; CODL Radim; **KINTEROVÁ Veronika; **TORALOVÁ Tereza a STÁDNÍK Luděk. Metabolický stres a jeho dopad na počet a kvalitu odebraných oocytů u dojnic. Náš chov. Praha:Profi Press, s.r.o., roč. 84 (2025), s. 58-60. 0027-8068</t>
  </si>
  <si>
    <t>CODL Radim; DUCHÁČEK Jaromír; GAŠPARÍK Matúš a **PAVELKOVÁ Veronika. Mléčná produkce, reprodukce a zdraví skotu v ekologických a konvenčních chovech. Náš chov. Praha:Profi Press, s.r.o., roč. 84 (2025), s. 64-66. 0027-8068</t>
  </si>
  <si>
    <t>DUCHÁČEK Jaromír; CODL Radim; GAŠPARÍK Matúš a **HORÁKOVÁ Patricie. Směry modernizace a automatizace provozu českých chovatelů dojného skotu a jejich názory. Náš chov. Praha:Profi Press, s.r.o., roč. 84 (2025), s. 56-58. 0027-8068</t>
  </si>
  <si>
    <t>**MORAVCSÍKOVÁ Ágnes; KRUNT Ondřej a **BARTOŠ Luděk. Sociální aspekty chovu králíků: Od teorie k praxi - 1. díl: Život v králičím společenství. Náš chov. Praha:Profi Press, s.r.o., roč. 84 (2025), s. 35-36. 0027-8068</t>
  </si>
  <si>
    <t>KRUNT Ondřej; **MORAVCSÍKOVÁ Ágnes a **BARTOŠ Luděk. Sociální aspekty chovu králíků: Od teorie k praxi – 2. díl: Praktické znaky chovu ve skupinách. Náš chov. Praha:Profi Press, s.r.o., roč. 84 (2025), s. 40-42. 0027-8068</t>
  </si>
  <si>
    <t>**HEGEDÜŠOVÁ Zdeňka; DUCHÁČEK Jaromír; MAREŠOVÁ Nikola; **HOLÁSEK Radek; **FOJTA Petr; CODL Radim; CIHLÁŘOVÁ Kateřina a STÁDNÍK Luděk. Ultrasonografická selekce pro načasování inseminace. Výzkum v chovu skotu - Acta taurologica. Vikýřovice:Výzkumný ústav pro chov skotu, roč. 67 (2025), s. 20-28. 0139-7265</t>
  </si>
  <si>
    <t>TŮMOVÁ Veronika; KLOUČEK Pavel a PETRTÝL Miloslav. (Ne)bezpečné potraviny v akvaponii. Zahradnictví. Praha:Profi Press, s.r.o., roč. 6 (2025), s. 28-30. 1213-7596</t>
  </si>
  <si>
    <t>JURKANINOVÁ Lucie. 70 let ICC: Sedm dekád vědy, standardů a spolupráce v oblasti obilovin. Mlynářské noviny. Praha:Svaz průmyslu mlýnů, roč. 36 (2025), s. 11-13. 1214-6374</t>
  </si>
  <si>
    <t>TŮMOVÁ Veronika; PROCHÁZKA Karel; PETRTÝL Miloslav a PAVELA Roman. Integrovaná ochrana rostlin v akvaponii. Zahradnictví. Praha:Profi Press, s.r.o., roč. 24 (2025), s. 43-45. 1213-7596</t>
  </si>
  <si>
    <t>BUREŠ Daniel; KUDRNÁČOVÁ Eva a **LEBEDOVÁ Nicole. Meat Standards Australia – nejpropracovanější systém hodnocení kvality hovězího masa na světě. Maso. ČON,s.r.o., roč. 36 (2025), s. 4-8. 1210-4086</t>
  </si>
  <si>
    <t>BUREŠ Daniel; MUSIIENKO Daria; **LEBEDOVÁ Nicole; KUDRNÁČOVÁ Eva; **BARTOŇ Luděk; KOSZTOLÁNYI Patrik a KOUŘIMSKÁ Lenka. Postoje a preference českých konzumentů pro hovězí steaky s různým stupněm propečení. Maso. ČON,s.r.o., roč. 36 (2025), s. 24-32. 1210-4086</t>
  </si>
  <si>
    <t>**LEBEDOVÁ Nicole; **CHODOROVÁ A; KOKOŠKOVÁ Tersia; **BARTOŇ Luděk a BUREŠ Daniel. Vliv délky zrání na fyzikálně-chemické parametry masa daňků evropských (Dama dama) z farmového chovu. Maso. ČON,s.r.o., roč. 31 (2025), s. 38-43. 1210-4086</t>
  </si>
  <si>
    <t>**LEBEDOVÁ Nicole; BUREŠ Daniel a **BARTOŇ Luděk. Vliv způsobu tepelné úpravy na nutriční, technologické a organoleptické vlastnosti hovězího masa. Maso. ČON,s.r.o., roč. 36 (2025), s. 41-48. 1210-4086</t>
  </si>
  <si>
    <t>BUREŠ Daniel; PETRTÝL Miloslav; **KOTRBATÝ Matouš; TŮMOVÁ Veronika a KLOUČEK Pavel. Využití silic pro zvýšení trvanlivosti masa sumečka afrického (Clarias gariepinus) . Maso. ČON,s.r.o., roč. 36 (2025), s. 55-60. 1210-4086</t>
  </si>
  <si>
    <t>KOUŘIMSKÁ Lenka. Hmyz jako potravina a krmivo: Od historie k budoucím výzvám a možnostem využití. Výživa a potraviny. Praha:Společnost pro výživu, z.s., roč. 2025 (2025), s. 15-18. 1211-846X</t>
  </si>
  <si>
    <t>MODRÁČKOVÁ Nikol a NEUŽIL BUNEŠOVÁ Věra. Střevní mikrobiota primátů jako významný rezervoár bifidobakterií. Veterinářství. Praha:Ing. Martin Sedláček, roč. neuvedeno (2025), s. 61-66. 0506-8231</t>
  </si>
  <si>
    <t>**KOLOUCHOVÁ Anna a SABOLOVÁ Monika. Výživa a zubní kaz. Výživa a potraviny. Praha:Společnost pro výživu, z.s., roč. neuvedeno (2025), s. 19-23. 1211-846X</t>
  </si>
  <si>
    <t>NOVÁK Matěj. Testování účinnosti přípravků na bázi řepkového oleje. Agromanuál. České Budějovice:Kurent s.r.o., roč. 20 (2025), s. 34-35. 1801-7673</t>
  </si>
  <si>
    <t>KAZDA Jan a STEJSKALOVÁ Martina. Využití půdních biologických přípravků při pěstování zeleniny. Zahradnictví. Praha:Profi Press, s.r.o., roč. 24 (2025), s. 14-16. 1213-7596</t>
  </si>
  <si>
    <t>GRIMOVÁ Lenka a ŠPAK Josef. Změna v názvosloví virů a viroidů. Co přináší přechod na dvouslovnou nomenklaturu?. Rostlinolékař. Praha:Ing. Martin Sedláček, roč. 36 (2025), s. 93-94. 1211-3565</t>
  </si>
  <si>
    <t>NOVOTNÝ Radek; TEJNECKÝ Václav a VALTERA Martin. Změny v lesních půdách po kalamitní těžbě. Lesnická práce. Kostelec n. Č. Lesy:Lesnická práce, roč. 10 (2025), s. 46-48. 0322-9254</t>
  </si>
  <si>
    <t>MODRÝ David; **HAINISCH Edmund K.; **HANS-PETER FUEHRER Hans-Peter; **KNIHA Edwin; **UNTERKÖFLER Maria Sophia; **SÁDLOVÁ Jovana; **JAHN Petr; **ŘEHÁKOVÁ Kristína; **SEDLÁK Kamil a **VOTYPKA Jan. Emergence of Autochthonous  Leishmania (Mundinia)  martiniquensis Infections  in Horses, Czech Republic  and Austria, 2019–2023. Online. EMERGING INFECTIOUS DISEASES. Praha:Neuveden, roč. 31 (2025), s. 1-2. 1080-6040 Dostupné z: 10.3201/eid3109.250254</t>
  </si>
  <si>
    <t>MODRÝ David. INFEKCE HLÍSTICEMI RODU  ANGIOSTRONGYLUS – RIZIKA V ČESKÉ  REPUBLICE A DIAGNOSTIKA . Veterinární lékař. . Praha:Neuveden, roč. 23 (2025), s. 0-0. 1214-3774</t>
  </si>
  <si>
    <t>**EVENHUIS Neal L.; BARTÁK Miroslav a **SINCLAIR B.. Case 3869 – Platyptera Meigen, 1803 and Rhamphomyia Meigen, 1822 (Insecta, Diptera, Empididae): conservation of usage of the generic names by designation of Empis borealis Linnaeus, 1758 as the type species of Platyptera. Online. Bulletin of Zoological Nomenclature. London:International Commission on Zoological Nomenclature, roč. 79 (2025), s. 79-83. 0007-5167 Dostupné z: 10.21805/bzn.v82.a015</t>
  </si>
  <si>
    <t>KUBÍK Štěpán. Chloropidae ( last update: Jul 2024 ). In: Haenni JP, Bachli G, Bernasconi M., Dufour C., Fisler L., Gonseth Y., Lods-Crozet B., Monnerat C. &amp;amp; Pollini Paltrinieri L. (eds.) 2024. Diptera – Checklist. Fauna Norvegica. Praha:Neuveden, roč. 35 (2025), s. 464-471. 1502-4873</t>
  </si>
  <si>
    <t>TŮMOVÁ Veronika; PROCHÁZKA Karel; PETRTÝL Miloslav a PAVELA Roman. Integrovaná ochrana rostlin v akvaponii. Zahradnictví. Praha:Profi Press, s.r.o., roč. 2 (2025), s. 43-45. 1213-7596</t>
  </si>
  <si>
    <t>**PATOKOVÁ Barbora; **MICHALCOVÁ Petra; **JANČAŘÍKOVÁ Kateřina a PATOKA Jiří. INTEGROVANÁ VÝUKA V PŘÍRODOVĚDNÉM VZDĚLÁVÁNÍ V ČR: SWOT ANALÝZA. Online. BIOLOGIE - CHEMIE - ZEMĚPIS. Praha:SPN - pedagogické nakladatelství, a.s., roč. 3 (2025), s. 16-29. 1210-3349 Dostupné z: 10.14712/25337556.2024.3.2</t>
  </si>
  <si>
    <t>SLAVÍK Ondřej. Ke 150. výročí uvedení symfonické básně Bedřicha Smetany Vltava III. Vliv přehradních nádrží na populace ryb v řekách. Živa. Praha:Academia, nakladatelství Akademie věd ČR, roč. 3 (2025), s. 132-132. 0044-4812</t>
  </si>
  <si>
    <t>BARTÁK Miroslav; **KEJVAL Zbyněk; **LUTOVINOVAS Erikas; **MICHELSEN Verner a **ROHÁČEK Jindřich. New and interesting records of Diptera on glacial sand deposits in Silesia (NE Czech Republic). Part 4 – Calyptratae. Online. Acta Musei Silesiae, Scientiae Naturales. Praha:Neuveden, roč. 1 (2025), s. 21-44. 2336-3207 Dostupné z: 10.2478/cszma-2025-0002</t>
  </si>
  <si>
    <t>NOVOBILSKÝ Adam a VADLEJCH Jaroslav. Tlumení enodparazitóz zu ovcí a koz v ČR: trendy, chyby, perspektivy. Veterinářství. Praha:Ing. Martin Sedláček, roč. 75 (2025), s. 385-397. 0506-8231</t>
  </si>
  <si>
    <t>MODRÝ David a VRABEC Vladimír. Globalizace biosféry ve forenzní praxi: využití parazitů při odhalování původu zvířat. Živa. Praha:Academia, nakladatelství Akademie věd ČR, roč. 6 (2025), s. 310-312. 0044-4812</t>
  </si>
  <si>
    <t>**SOMMER Gina Maria; **NJOM Samuel Didier; **NYOM Arnold Roger Bitja; **KATEŘINA Jandová; **KUKLA Jaroslav; PETRTÝL Miloslav a MUSILOVÁ Zuzana. Trophic ecology of the African riverine elephant fishes (Mormyridae). Online. ECOLOGY AND EVOLUTION. Malden:Wiley-Blackwell Publishing, roč. 14 (2024), s. 0-0. 2045-7758 Dostupné z: 10.1002/ece3.70173</t>
  </si>
  <si>
    <t>**TYULENDINOVA Saniya; **GORDEYEVA Yelena; **SHESTAKOVA Nina a HAKL Josef. The potential of pre-sowing treatment for the improvement of narrow-leaved lupine (Lupinus angustifolius) field performance in the arid conditions of North Kazakhstan. Online. Scientia Agriculturae Bohemica. Praha:Česká zemědělská univerzita v Praze, roč. 56 (2025), s. 0-0. 1211-3174 Dostupné z: 10.7160/sab.2025.560312</t>
  </si>
  <si>
    <t>Jsc</t>
  </si>
  <si>
    <t>ASARE OPARE Michael; **PELLEGRINI Elisa; SZÁKOVÁ Jiřina; NAJMANOVÁ Jana; TLUSTOŠ Pavel a **CONTIN Marco. Abilities of herbaceous plant species to phytoextract Cd, Pb, and Zn from arable soils after poly-metallic mining and smelting. Online. ENVIRONMENTAL SCIENCE AND POLLUTION RESEARCH. Praha:Neuveden, roč. 32 (2025), s. 8834-8849. 0944-1344 Dostupné z: 10.1007/s11356-025-36241-6</t>
  </si>
  <si>
    <t>ASARE OPARE Michael; MIDULA Pavol; ORAVOVÁ Lucie; KURÁŇ Pavel a HEJCMAN Michal. Elemental composition of post-wildfire biomass ashes and partly burned woody species in Bohemian Switzerland National Park, Czech Republic. Online. ENVIRONMENTAL SCIENCE AND POLLUTION RESEARCH. Praha:Neuveden, roč. 31 (2024), s. 54785-54803. 0944-1344 Dostupné z: 10.1007/s11356-024-34858-7</t>
  </si>
  <si>
    <t>STEHLÍKOVÁ SOVADINOVÁ Simona; HERTL Ivo; **KÖRBER Antonín; **PEŠKE Lubomír; **OBUCH Jan a KOUBA Marek. Movement patterns, roosting sites and diet composition during the breeding season of three different forest-dwelling owl species in an area of sympatry: a case study of male home ranges. Online. Raptor Journal. Varšava:De Gruyter Open Ltd., roč. 19 (2025), s. 17-28. 2644-5247 Dostupné z: 10.2478/srj-2025-0003</t>
  </si>
  <si>
    <t>**MORAVČÍKOVÁ Nina; **PÁLEŠOVÁ Karolína; **HALVONÍK Adrián; **CHALUPKOVÁ Monika; **PAVLÍK Ivan; **TOMKA Ján; VOSTRÝ Luboš; VOSTRÁ VYDROVÁ Hana; **MÉSZÁROS Gábor; **OJO Tijesunimi; **FUERST-WALTL Birgit; **SÖLKNER Johan; **MARKOVIĆ Božidarka; **DJOKIĆ Milena; **RADONJIC Dušica; **STANOJEVIĆ Dragan; **BOGDANOVIC Vladan a **KASARDA Radovan. Selection Footprints Reflecting Population Stratification of Local Sheep Breeds in the Danube Region. Online. Acta Fytotechnica et Zootechnica. Nitra:Slovenská polnohospodárska univerzita, roč. 28 (2025), s. 133-141. 1335-258X Dostupné z: 10.15414/afz.2025.28.02.133-141</t>
  </si>
  <si>
    <t>VINKLER Jan; MODRÁČKOVÁ Nikol; **KORČEK Peter; **STRAŇÁK Zbyněk a NEUŽIL BUNEŠOVÁ Věra. Význam a rizika enterobakterií pro zdravý vývoj střevní mikrobioty novorozenců. Online. Pediatrie pro praxi. Olomouc:SOLEN s.r.o., roč. 26 (2025), s. 27-32. 1213-0494 Dostupné z: 10.36290/ped.2025.006</t>
  </si>
  <si>
    <t>**DEMATTE J.A.M.; **RIZZO Rodnei; **ROSIN Nicolas Augusto; **POPPIEL Raul R.; **NOVAIS Jean Jesus Macedo; **AMORIM Merilyn T.A.; **RODRIGUEZ-ALBARRACIN Heidy S.; **ROSAS Jorge Tadeu Fim; **BARTSCH Bruno dos Anjos; **VOGEL Leticia Guadagnin; **MINASNY Budiman; **GRUNWALD S.; **GE Yufeng; **BEN-DOR Eyal; GHOLIZADEH Asa; **GOMEZ Cecile; **CHABRILLAT Sabine; **FRANCOS Nicolas; **FIANTIS Dian; **BELAL Abdelaziz; **TSAKIRIDIS Nikolaos; **KALOPESA Eleni; **NAIMI Salman; **AYOUBI Shamsollah; **TZIOLAS Nikolaos; **DAS Bhabani Sankar; **ZALIDIS George; **FRANCELINO M.R.; **DE MELLO Danilo Cesar; **HAFSHEJANI Najmeh Asgari; **PENG Yi; **MA Yuxin; **COBLINSKI Joao Augusto; **WADOUX Alexandre; **SAVIN Igor; **MALONE Brendan P.; **KARYOTIS Konstantinos; **MILEWSKI Robert; **VAUDOUR Emmanuelle; **WANG Changkun; **SALAMA Elsayed Said Mohamed a **SHEPHERD K.D.. A global soil spectral grid based on space sensing. Online. Science of the Total Environment. Amsterdam:Elsevier Science, roč. 968 (2025), s. 1-14. 0048-9697 Dostupné z: 10.1016/j.scitotenv.2025.178791</t>
  </si>
  <si>
    <t>**SCAMMACCA Ottone; **MONTAGNE David; **ASINS-VELIS Sabina; **BONDI Giulia; BORŮVKA Luboš; **BUTTAFUOCO Gabriele; **CADERO Alice; **CALZOLARI C.; **COUSIN Isabelle; **CZUBA Martina; **FOLDAL C.; **MALLI Armin; **KLIMKOWICZ-PAWLAS Agnieszka; **KUKK Liia; **LUMINI Erica; **MEDINA-ROLDÁN E.; **MICHEL Kerstin; **MOLINA José María; **O&amp;#39;SULLIVAN Lilian; **PINDRAL Sylwia; **PUTKU Elsa; **KITZLER Barbara a **WALTER Christian. Assessing and mapping changes in soil ecosystem services and soil threats in agroecosystems through scenario-based approaches – A systematic review. Online. Science of the Total Environment. Amsterdam:Elsevier Science, roč. 966 (2025), s. 115-15. 0048-9697 Dostupné z: 10.1016/j.scitotenv.2025.178646</t>
  </si>
  <si>
    <t>**VEHAR Anja; **POTOCNIK Doris; **STROJNIK Lidija; **ZULIANI Tea; **HEATH David; **MENCIN Marjeta; **VRHOVSEK Urska; ŠKVOROVÁ Petra; KOUŘIMSKÁ Lenka; KULMA Martin; **HEATH Ester a **OGRINC Nives. Nutritional composition of farmed insects: Impact of species, developmental stage, and sex. Online. Journal of Insects as Food and Feed . Neuveden:Neuveden, roč. 11 (2025), s. 2763-2785. 2352-4588 Dostupné z: 10.1163/23524588-bja10234</t>
  </si>
  <si>
    <t>**THOMAS Kiran; BRABEC Marek; KALOUS Lukáš; GOTTWALD Milan; **BARTOŇ Daniel; **GRILL Stanislav; **KOŘEN Vladimír; **TAPKIR Sandip a **ŠMEJKAL Marek. Anthropogenic induced drivers of fish assemblages in small water bodies and conservation implications. Online. Ecohydrology and Hydrobiology. Praha:Neuveden, roč. neuvedeno (2024), s. 1-9. 1642-3593 Dostupné z: 10.1016/j.ecohyd.2024.11.003.</t>
  </si>
  <si>
    <t>**MOUDRÝ Jan; **ROZSYPAL Roman a DVOŘÁK Petr. Polní produkce. In: Encyklopedie ekologického zemědělství. Praha:Walden Press s.r.o., 2025, s. 176-211, 978-80-909092-4-3.</t>
  </si>
  <si>
    <t>kapitola v knize</t>
  </si>
  <si>
    <t>HRADEČNÝ Jakub. Ochrana biodiverzity. In: Krása nesmírná, aneb, Biodiverzita - rozmanitost života. neuvedeno:PŘÍRODOVĚDECKÁ FAKULTA U NIVERZITY K ARLOVY Ú STŘEDNÍ KOMISE BIOLOGICKÉ OLYMPIÁDY, 2025, s. 227-232, 978-80-7444-114-1.</t>
  </si>
  <si>
    <t>BALÍK Jiří; VANĚK Václav; PAVLÍKOVÁ Daniela a TLUSTOŠ Pavel.  Racionální použití hnojiv., 2025-11-27,ČZU v Praze.Evropská akce.</t>
  </si>
  <si>
    <t>Konference</t>
  </si>
  <si>
    <t>PROCHÁZKA Pavel; BRANT Václav; HOLEC Josef; JURKANINOVÁ Lucie; HAKL Josef; HOLEJŠOVSKÝ Jiří a DREKSLER Jiří. Hrách setý. publikace agrární komory. Praha:Agrární komora, 2025, 978-80-88351-30-6.</t>
  </si>
  <si>
    <t>odborná monografie (kniha)</t>
  </si>
  <si>
    <t>CHODOVÁ Darina a TŮMOVÁ Eva. Pastva a kvalita masa kuřat s různou rychlostí růstu. 1. edice. Praha:Výzkumný ústav živočišné výroby, v.v.i., 2025, 978-80-7403-337-7.</t>
  </si>
  <si>
    <t>TŮMOVÁ Eva a CHODOVÁ Darina. Vliv výživy a techniky krmení na kvalitu masa kuřat kombinovaného typu. 1. edice. Praha:Výzkumný ústav živočišné výroby, v.v.i., 2025, 978-80-7403-338-4.</t>
  </si>
  <si>
    <t>PROCHÁZKA Pavel; BRANT Václav; HOLEC Josef; JURKANINOVÁ Lucie; HAKL Josef; HOLEJŠOVSKÝ Jiří a DREKSLER Jiří. Hrách setý. publikace agrární komory. Praha:Agrární komora ČR, 2025, 978-80-88351-30-6.</t>
  </si>
  <si>
    <t>PATOKA Jiří; **BUŘIČ Miloš; **BLÁHA Martin; **KOUBA Antonín a **ĎURIŠ Zdeněk. Korýši rakotvární. Korýši rakotvární. Praha:Česká zemědělská univerzita v Praze, 2025, 978-80-213-3441-0.</t>
  </si>
  <si>
    <t>VADLEJCH Jaroslav; ŠKORPÍKOVÁ Lucie; MAGDÁLEK Jan; DRIMAJ Jakub; PLHAL Radim; MIKULKA Ondřej a RESLOVÁ Nikol. Regulace invazních helmintů volně žijících přežvýkavců. Regulace invazních helmintů volně žijících přežvýkavců. Praha:Powerprint s.r.o., 2024, 978-80-7568-871-2.</t>
  </si>
  <si>
    <t>JURSÍK Miroslav. 2025. Efektivní a selektivní regulace plevelů v porostech cibule. Zahradnictví, roč. 24, č. 1, s. 12-13. ISSN: 1213-7596</t>
  </si>
  <si>
    <t>Ostatní výsledky, které nelze zařadit do žádného z výše uvedených druhů výsledku</t>
  </si>
  <si>
    <t>JURSÍK Miroslav; SOUKUP Josef a KOLÁŘOVÁ Michaela. 2025. Bez integrovaného prístupu sa pri regulácii stoklasu jalového nezaobídeme. Naše pole, roč. 29, č. 1, s. 38-41. ISSN: 1335-2466</t>
  </si>
  <si>
    <t>JURSÍK Miroslav a SOUKUP Josef. 2025. Budoucnost ochrany proti škodlivým organismům. Úroda, roč. 73, č. 4, s. 69-70. ISSN: 0139-6013</t>
  </si>
  <si>
    <t>JURSÍK Miroslav a HAMOUZOVÁ Kateřina. 2025. Dlhodobá udržateľnosť ALS inhibítorov. Naše pole, roč. 29, č. 6, s. 18-21. ISSN: 1335-2466</t>
  </si>
  <si>
    <t>KOŠNAROVÁ Pavlína; JURSÍK Miroslav; HAMOUZOVÁ Kateřina a SOUKUP Josef. 2025. Dopady očekávaných restrikcí herbicidů na regulaci plevelů. Agromanuál, roč. 20, č. 3, s. 30-32. ISSN: 1801-7673</t>
  </si>
  <si>
    <t>JURSÍK Miroslav a HAMOUZOVÁ Kateřina. 2025. Expanzivní šíření rezistence plevelů vůči ALS inhibitorům. Agromanuál, roč. 20, č. 1, s. 24-26. ISSN: 1801-7673</t>
  </si>
  <si>
    <t>JURSÍK Miroslav. 2025. Faktory ovlivňující účinnost a selektivitu herbicidů na jaře. Agromanuál, roč. 20, č. 2, s. 14-16. ISSN: 1801-7673</t>
  </si>
  <si>
    <t>**KYTNEROVÁ Natálie a GARDIÁNOVÁ Ivana. 2025. CHOV A VYUŽITÍ MORČAT V ČESKÉ REPUBLICE. Sborník příspěvků 32. mezinárodní konference OCHRANA ZVÍŘAT A WELFARE 2025, 2.10.2025, University of Veterinary Sciences Brno, Czech Republic, str. 264 - 268, 978-80-7305-996-5</t>
  </si>
  <si>
    <t>JURSÍK Miroslav; HAMOUZOVÁ Kateřina; KOLÁŘOVÁ Michaela a SOUKUP Josef. 2025. Integrovaný přístup při regulaci sveřepu jalového je nezbytný. Agromanuál, roč. 20, č. 2, s. 26-28. ISSN: 1801-7673</t>
  </si>
  <si>
    <t>**HORSKÁ Tereza a JURSÍK Miroslav. 2025. Jaké fungicidy jsou registrované do porostů polní zeleniny v okolních zemích?. Agromanuál, roč. 20, č. 8, s. 44-45. ISSN: 1801-7673</t>
  </si>
  <si>
    <t>JURSÍK Miroslav a **HORSKÁ Tereza. 2025. Jaké herbicidy jsou registrovány do porostů polní zeleniny v okolních zemích?. Agromanuál, roč. 20, č. 6, s. 12-15. ISSN: 1801-7673</t>
  </si>
  <si>
    <t>**HORSKÁ Tereza a JURSÍK Miroslav. 2025. Jaké zoocidy jsou registrované do porostů polní zeleniny v okolních zemích?. Agromanuál, roč. 20, č. 7, s. 64-69. ISSN: 1801-7673</t>
  </si>
  <si>
    <t>JURSÍK Miroslav a SOUKUP Josef. 2025. Mísení herbicidů vždy s obezřetností. Úroda, roč. 73, č. 2, s. 19-20. ISSN: 0139-6013</t>
  </si>
  <si>
    <t>GARDIÁNOVÁ Ivana a **KYTNEROVÁ Natálie. 2025. MOŽNOSTI OBOHACENÍ PROSTŘEDÍ MORČAT CHOVANÝCH V LIDSKÉ PÉČI. Sborník příspěvků 32. mezinárodní konference OCHRANA ZVÍŘAT A WELFARE 2025, 2.10.2025, University of Veterinary Sciences Brno, Czech Republic, str. 269 - 272, 978-80-7305-996-5</t>
  </si>
  <si>
    <t>JURSÍK Miroslav. 2025. Nové strategie regulace plevelů v obilninách a jejich dopady na agrofytocenózy. In: Inovace v pěstebních technologiích obilnin. 7-10.1.2025, s. 7-10.</t>
  </si>
  <si>
    <t>JURSÍK Miroslav. 2025. Nové stratégie regulácie burín v obilninách. Rolnické noviny, roč. 50, č. 17, s. 15-16. ISSN: 0231-6617</t>
  </si>
  <si>
    <t>JURSÍK Miroslav. 2025. Nové trendy regulace plevelů v kukuřici. AgroImpulsy, č. 3, s. 1-3.</t>
  </si>
  <si>
    <t>JURSÍK Miroslav a HOLEC Josef. 2025. Polní plevele a jejich regulace (1) Heřmánkovec nevonný. Agromanuál, roč. 20, č. 3, s. 26-28. ISSN: 1801-7673</t>
  </si>
  <si>
    <t>HOLEC Josef a JURSÍK Miroslav. 2025. Polní plevele a jejich regulace (2) Oves hluchý. Agromanuál, roč. 20, č. 4, s. 6-7. ISSN: 1801-7673</t>
  </si>
  <si>
    <t>HOLEC Josef a JURSÍK Miroslav. 2025. Polní plevele a jejich regulace (3) Hořčice polní. Agromanuál, roč. 20, č. 5, s. 12-13. ISSN: 1801-7673</t>
  </si>
  <si>
    <t>JURSÍK Miroslav a HOLEC Josef. 2025. Polní plevele a jejich regulace (4) Laskavec ohnutý. Agromanuál, roč. 20, č. 6, s. 6-7. ISSN: 1801-7673</t>
  </si>
  <si>
    <t>JURSÍK Miroslav a HOLEC Josef. 2025. Polní plevele a jejich regulace (5) Ježatka kuří noha. Agromanuál, roč. 20, č. 7, s. 24-26. ISSN: 1801-7673</t>
  </si>
  <si>
    <t>HOLEC Josef a JURSÍK Miroslav. 2025. Polní plevele a jejich regulace (5) Pcháč rolní. Agromanuál, roč. 20, č. 8, s. 20-22. ISSN: 1801-7673</t>
  </si>
  <si>
    <t>JURSÍK Miroslav a HOLEC Josef. 2025. Polní plevele a jejich regulace (6) Mák vlčí. Agromanuál, roč. 20, č. 9-10, s. 6-8. ISSN: 1801-7673</t>
  </si>
  <si>
    <t>HOLEC Josef a JURSÍK Miroslav. 2025. Polní plevele a jejich regulace (7) Opletka obecná. Agromanuál, roč. 20, č. 11-12, s. 15-17. ISSN: 1801-7673</t>
  </si>
  <si>
    <t>KOŠNAROVÁ Pavlína; JURSÍK Miroslav; HAMOUZOVÁ Kateřina a SOUKUP Josef. 2025. Regulace problematických trávovitých plevelů. Úroda, roč. 73, č. 4, s. 81-83. ISSN: 0139-6013</t>
  </si>
  <si>
    <t>KUČERA Josef. 2025. Regulace zaplevelení v kukuřici - herbicidy a plečkování. Agromanuál, roč. 20, č. 3, s. 6-8. ISSN: 1801-7673</t>
  </si>
  <si>
    <t>JURSÍK Miroslav; SOUKUP Josef a KOLÁŘOVÁ Michaela. 2025. Vliv reziduí herbicidů na následné plodiny v systémech redukovaného zpracování půdy. Agrotip, roč. 20, č. 4, s. 28-32. ISSN: 2464-5427</t>
  </si>
  <si>
    <t>**KRPCOVÁ Elena a GARDIÁNOVÁ Ivana. 2025. WELFARE PSŮ VYUŽÍVANÝCH V AAI. Sborník příspěvků 32. mezinárodní konference OCHRANA ZVÍŘAT A WELFARE 2025, 2.10.2025, University of Veterinary Sciences Brno, Czech Republic, str. 143 - 149, 978-80-7305-996-5</t>
  </si>
  <si>
    <t>**VASILJEVIČ M.; **DORDEVIČ v.; **MILADINOVIČ J.; **ČERAN M.; **MILJAKOVIČ D.; **MARINKOVIČ J.; BAKOGIANNI Marie Aristea a MANIKAS Ioannis. 2025. Active role of IFVCNS in achieving ecological resilient dynamism for the European food system through consumer-driven policies, socio-ecological challenges, biodiversity, data-driven policy, sustainable futures. CROPINNO Final Conference “New Approaches in Crop Improvement for Increased Climate Resilience”, 26. červen 2025, Novi Sad, Srbsko</t>
  </si>
  <si>
    <t>**VARVARIS I.; **HADJIMITSIS D. a MANIKAS Ioannis. 2025. AfroGrow: Co-Creating Living Labs for Sustainable Agroforestry and Climate Resilience Across Africa. 11. mezinárodní konference - Eleventh International Conference on Remote Sensing and Geoinformation of Environment, Paphos, Kypr, 17-19. března 2025</t>
  </si>
  <si>
    <t xml:space="preserve">KOZLU Ali; NGASAKUL Nujamee; KLOJDOVÁ Iveta a BAIGTS ALLENDE Diana Karina. 2025. Antioxidant-loaded electrostatic hydrogels with Hibiscus Sabdariffa extracts. 22. mezinárodní konference ve Wageningenu, Nizozemsko na téma Gums and Stabilisers konaná ve dnech 3-6. června 2025  </t>
  </si>
  <si>
    <t>MARTÍN DEL CAMPO BARBA Sandra Teresita; **ANTONUCCI Antonella a BAIGTS ALLENDE Diana Karina. 2025. Apple pomace from byproduct to a resource: oil extraction and effect of extraction conditions on polyphenol recovery and antioxidant capacity. . 5. mezinárodní konference RETASTE 2025: Rethinking Food Resources, Losses, and Waste, 24-27. září 2025, Athény, Řecko.</t>
  </si>
  <si>
    <t>PEREZ ALVA Alexa; **KUDERA Tomáš a STŘEDA Mikuláš. 2025. Coffee substitutes supplemented with traditional spices: characterization and in vitro effect on colorectal cancer-associated bacteria. 4. mezinárodní konference Food Chemistry Conference: Reshaping Global Food Systems, 13.-17. října 2025, Glasgow, UK.</t>
  </si>
  <si>
    <t>KOZLU Ali a BAIGTS ALLENDE Diana Karina. 2025. Design of Dairy-Free Custard Using Alphitobius diaperinus Protein as a Structuring Agent. 39. mezinárodní konference EFFoST 2025, “Fostering the Transition to Sustainable Food Systems: Embracing Novelty and Overcoming Challenges,” 17–19. listopad 2025, Porto, Portugalsko, prezentace</t>
  </si>
  <si>
    <t>KOZLU Ali a BAIGTS ALLENDE Diana Karina. 2025. Development of Emulsions Using Ultrasound-Treated Edible Insect Protein Isolates . 5. mezinárodní konference RETASTE 2025: Rethinking Food Resources, Losses, and Waste, 24-27. září 2025, Athény, Řecko.</t>
  </si>
  <si>
    <t xml:space="preserve">NGASAKUL Nujamee; FREYOVÁ Michaela; KOZLU Ali; BAIGTS ALLENDE Diana Karina a KLOJDOVÁ Iveta. 2025. Development of Novel Bigels Fortified with Carrot Pomace. 22. mezinárodní konference ve Wageningenu, Nizozemsko na téma Gums and Stabilisers konaná ve dnech 3-6. června 2025  </t>
  </si>
  <si>
    <t>MARTÍN DEL CAMPO BARBA Sandra Teresita; PEREZ ALVA Alexa a BAIGTS ALLENDE Diana Karina. 2025. Jihočeská Niva cheese, effect of cheese age on the small peptides profile and their antioxidant capacity  . 14. mezinárodní konference NIZO Dairy Conference: Innovations in Dairy Ingredients, 14–17. října 2025, Papendal, Nizozemsko.</t>
  </si>
  <si>
    <t>**VARVARIS I.; MANIKAS Ioannis a **HADJIMITSIS D.. 2025. Nostradamus: Harnessing Data Cubes and Multiple Sources of Data for Sustainable Agriculture and Food Security. 11. mezinárodní konference - Eleventh International Conference on Remote Sensing and Geoinformation of Environment, Paphos, Kypr, 17-19. března 2025</t>
  </si>
  <si>
    <t>**RONGA Eugenia Maria Ida; MARTÍN DEL CAMPO BARBA Sandra Teresita; PEREZ ALVA Alexa a BAIGTS ALLENDE Diana Karina. 2025. Pulsed ElectriPulsed Electric Field Treatment in Greek Yogurt Processing: Impact on Antioxidant Properties and Bioactive Peptides’ Profile . 14. mezinárodní konference NIZO Dairy Conference: Innovations in Dairy Ingredients, 14–17. října 2025, Papendal, Nizozemsko.</t>
  </si>
  <si>
    <t>NGASAKUL Nujamee; FREYOVÁ Michaela; KOZLU Ali; BAIGTS ALLENDE Diana Karina a KLOJDOVÁ Iveta. 2025. The Use of Poppy Seed Cake in the Preparation of Functional Ice Creams.. Future Foods Congress 2025,  Singapore Expo, 16-18. června 2025: Bridging the Future of Sustainability and Food Science.</t>
  </si>
  <si>
    <t>PEREZ ALVA Alexa; MARTÍN DEL CAMPO BARBA Sandra Teresita; FREYOVÁ Michaela; STŘEDA Mikuláš a BAIGTS ALLENDE Diana Karina. 2025. Ultrasound-Treated Brewer’s Spent Grain (BSG) Used to Partially Substitute Wheat Flour in Pasta Formulation. 5. mezinárodní konference RETASTE 2025: Rethinking Food Resources, Losses, and Waste, 24-27. září 2025, Athény, Řecko.</t>
  </si>
  <si>
    <t>PEREZ ALVA Alexa; BAIGTS ALLENDE Diana Karina a KOZLU Ali. 2025. Use of edible insect (Tenebrio molitor) extracts for the production of functional corn-based food products. 39. mezinárodní konference EFFoST 2025, “Fostering the Transition to Sustainable Food Systems: Embracing Novelty and Overcoming Challenges,” 17–19. listopad 2025, Porto, Portugalsko.</t>
  </si>
  <si>
    <t>BÁŤKOVÁ Kamila; MIHÁLIKOVÁ Markéta; **AY Abdurrahmann; KARA Recep Serdar; **AY Elif Öztürk; **AYGUN Anilcan a DVOŘÁK Petr. 2025. Calibration and temperature effect on accuracy of three selected soil moisture sensors. In: Book of Abstracts, International Congress on “Innovations in Soil Science and Plant Nutrition under Climate Change”, 1 – 4 September 2025, Samsun, Türkiye. Federation of Eurasian Soil Science Societies, 2025, Editors: Ridvan Kizilkaya, Coşkun Gülser, Orhan Dengiz, s. 26. ISBN: 978-625-94343-5-3</t>
  </si>
  <si>
    <t>BEČKA David; TOMÁŠEK Jaroslav; CIHLÁŘ Pavel a BEČKOVÁ Lucie. 2025. Den plný poznatků s předními odborníky z ČZU – řepka. Uspořádání akce: Den plný poznatků s předními odborníky z ČZU – řepka. Výzkumná stanice FAPPZ v Červeném Újezdu, 6.5. 2025, celkem 130 účastníků</t>
  </si>
  <si>
    <t>BEČKA David; ČERNÝ Jindřich; BEČKOVÁ Lucie; TOMÁŠEK Jaroslav a CIHLÁŘ Pavel. 2025. Efficient nitrogen use in selected winter oilseed rape varieties. In: GCIRC Technical Meeting, April 8th–10th, 2025, Cambridge UK 2025, Poster presentation.</t>
  </si>
  <si>
    <t>BEČKA David. 2025. Jak dopadla řepka v sezóně 2024/25 a jaké jsou výhledy. Hlučné listy - Zprávy pro pěstitele olejnin, roč. 2025, č. listopad, s. 1-3.</t>
  </si>
  <si>
    <t>HOLEC Josef. 2025. Jak se měnil výskyt polních plevelů v průběhu času. Úroda, roč. 73, č. 4, s. 84-86. ISSN: 0139-6013</t>
  </si>
  <si>
    <t>PISKÁČKOVÁ Theresa Ann a KRÁL Martin. 2025. Kernza, plodina budoucnosti, nebo šance pro zemědělské oblasti ohrožené erozí a suchem?. Živá univerzita - Zpravodaj České zemědělské univerzity v Praze, roč. 14, č. 1, s. 48. ISSN: 2570-8104</t>
  </si>
  <si>
    <t>MIHÁLIKOVÁ Markéta; BÁŤKOVÁ Kamila; KARA Recep Serdar; ALMAZ Cansu; DVOŘÁK Petr a KRÁL Martin. 2025. Kompost bez orby: vliv povrchové aplikace na zlepšení struktury a vodního režimu půdy. In: Sborník abstraktů, Pedologické dny  2025 - Antropogenně ovlivněné půdy, 17.-19.9.2025, Most. Česká Zemědělská Univerzita v Praze, 2025, Editorky: Lenka Pavlů a Ivana Galušková, s.69. ISBN: 978-80-213-3497-7</t>
  </si>
  <si>
    <t>DREKSLER Jiří; BRANT Václav; PROCHÁZKA Pavel a **MATĚJKA Jan. 2025. Metody regulace plevelů ve chmelnicích. Agromanuál, roč. 20, č. 9-10, s. 28-29. ISSN: 1801-7673</t>
  </si>
  <si>
    <t>PULKRÁBEK Josef. 2025. Meziřádkové kypření a plečkování cukrové řepy. Agromanuál, roč. 20, č. 7, s. 99-101. ISSN: 1801-7673</t>
  </si>
  <si>
    <t>MIHÁLIKOVÁ Markéta; BÁŤKOVÁ Kamila; KARA Recep Serdar; ALMAZ Cansu; DVOŘÁK Petr a KRÁL Martin. 2025. Minimal disturbance, maximum effect: Soil physical benefits of surface? applied compost. In: Book of Abstracts, International Congress on “Innovations in Soil Science and Plant Nutrition under Climate Change”, 1 – 4 September 2025, Samsun, Türkiye. Federation of Eurasian Soil Science Societies, 2025, Editors: Ridvan Kizilkaya, Coşkun Gülser, Orhan Dengiz. s. 30. ISBN: 978-625-94343-5-3</t>
  </si>
  <si>
    <t>PROCHÁZKA Pavel; BRANT Václav; **MIČKA Mojmír a **FARKAVEC Marek. 2025. Možnosti zakládání porostů sóji s využitím pomocných plodin – možná úskalí a limity. In: Sborník 42. vyhodnocovacího semináře Systém výroby řepky - Systém výroby slunečnice: Pěstování olejnin v sezóně 2024/25, Hluk 19.-20.11. 2025, s. 168-175. ISBN: 978-80-88410-35-5</t>
  </si>
  <si>
    <t>BEČKA David; BEČKOVÁ Lucie a **ŠIMKA Jiří. 2025. Ohlédnutí za řepkovou sezónou 2023/24 a doporučení pro jaro 2025. In: Katalog odrůd řepky ozimé 2025, s. 26-29.</t>
  </si>
  <si>
    <t>CAPOUCHOVÁ Ivana; DVOŘÁK Petr a **KONVALINA Petr. 2025. Pěstování smíšených kultur pšenice s leguminózou v podmínkách ekologického zemědělství. Agromanuál, roč. 20, č. 8, s. 104-105. ISSN: 1801-7673</t>
  </si>
  <si>
    <t>BEČKA David; ČERNÝ Jindřich; **BOKOR Peter; HAMOUZOVÁ Kateřina; **SEIDENGLANZ Marek; CIHLÁŘ Pavel; KAZDA Jan a **ŠKARPA Petr. 2025. Polní dny - odrůdy řepky ozimé 2025, zemědělská technika, poloprovozní pokusy na 9 lokalitách ČR. Uspořádání akce: Polní dny poloprovozní pokusy - odrůdy řepky ozimé, zemědělská technika, poloprovozní pokusy. Litice, Humburky, Chrášťany, Hrotovice, Velké Hoštice, Kelč, Koloveč, Petrovice, Nové Město na Moravě, 29.4. - 23.5. 2025, celkem 781účastníků</t>
  </si>
  <si>
    <t>KRÁL Martin a VRŠŤALA Josef. 2025. Pomohou mulčovací technologie a meziplodiny k šetrnějšímu pěstování brambor?. Živá univerzita - Zpravodaj České zemědělské univerzity v Praze, roč. 14, č. 2, s. 54-55. ISSN: 2570-8104</t>
  </si>
  <si>
    <t>HAKL Josef a KOVANDOVÁ Michaela. 2025. Potenciál pícních směsí pro zvýšení využitelnosti dusíku u přežvýkavců a limitace pro jeho širší využití. Pícninářské a trávníkářské listy, roč. 31, s. 74-77. ISBN: 978-80-88610-08-3</t>
  </si>
  <si>
    <t>HAKL Josef; HREVUŠOVÁ Zuzana a **MENŠÍK Ladislav. 2025. Potential of biological control of legume root diseases to improve forage production and root traits. In: Proceedings 23 EGF Symposium, Reading 15.-17.9.2025, s. 268-270. eISBN: 978-90-047-5116-3</t>
  </si>
  <si>
    <t>DVOŘÁK Petr; **HEJÁTKOVÁ Květuše; **BADALÍKOVÁ Barbora a **BURG Patrik. 2025. Povrchová aplikace stabilního kompostu na půdu bez zapravení jako návrat k přirozenému postupu a prostředku regenerace půd. Agromanuál, roč. 20, č. 8, s. 76-79. ISSN: 1801-7673</t>
  </si>
  <si>
    <t>BEČKA David a **ŠIMKA Jiří. 2025. Příčiny opadů a očekávané výnosy. Zemědělec, roč. 33, č. 27, s. 28-29. ISSN: 1211-3816</t>
  </si>
  <si>
    <t>HREVUŠOVÁ Zuzana a **FRANEK Milan. 2025. Přísev květnatých směsí do okrasných trávníků. Pícninářské a trávníkářské listy, roč. 31, s. 22-24. ISBN: 978-80-88610-08-3</t>
  </si>
  <si>
    <t>FUKSA Pavel; HAMOUZ Pavel; KROULÍK Milan a **BOŽEJOVSKÝ Josef. 2025. Stanovení obsahu sušiny silážní kukuřice pomocí dálkového průzkumu Země. Pícninářské a trávníkářské listy, roč. 31, s. 67-69. ISBN: 978-80-88610-08-3</t>
  </si>
  <si>
    <t>HOLEC Josef. 2025. Starček jarní. Návrat zapomenutého plevele. Agromanuál, roč. 20, č. 7, s. 32. ISSN: 1801-7673</t>
  </si>
  <si>
    <t>BEČKOVÁ Lucie; BEČKA David; **KASÍK Jakub; TOMÁŠEK Jaroslav a CIHLÁŘ Pavel. 2025. Undercropping options for winter rapeseed in relation to herbicide treatment. In: GCIRC Technical Meeting, April 8th–10th, 2025, Cambridge UK 2025, Poster presentation.</t>
  </si>
  <si>
    <t>CIHLÁŘ Pavel a BEČKA David. 2025. Úskalí pěstování plodin nejen na jaře 2025. Zemědělec, roč. 33, č. 10, s. 56. ISSN: 1211-3816</t>
  </si>
  <si>
    <t>KRÁL Martin; **VAVERKOVÁ Jana; PISKÁČKOVÁ Theresa Ann a VRŠŤALA Josef. 2025. Víceletá obilnina Kernza a její potenciál pro evropské zemědělství. Úroda, roč. 73, č. 8, s. 10-12. ISSN: 0139-6013</t>
  </si>
  <si>
    <t>HAKL Josef. 2025. Víceleté pícniny podporují ukládání uhlíku v půdě. Zemědělec, roč. 33, č. 26, s. 38. ISSN: 1211-3816</t>
  </si>
  <si>
    <t>BÁŤKOVÁ Kamila; MIHÁLIKOVÁ Markéta; **AY Abdurrahman; KARA Recep Serdar; **AY Elif Öztürk; **AYGUN Anilcan a DVOŘÁK Petr. 2025. Vliv kalibrace a teplotních změn na přesnost senzorů půdní vlhkosti TMS-4; předběžná studie. In: Sborník abstraktů, Pedologické dny  2025 - Antropogenně ovlivněné půdy, 17.-19.9.2025, Most. Česká Zemědělská Univerzita v Praze, 2025, Editorky: Lenka Pavlů a Ivana Galušková, s. 57. ISBN: 978-80-213-3497-7</t>
  </si>
  <si>
    <t>PULKRÁBEK Josef a BEČKOVÁ Lucie. 2025. Využití mikrogranulovaných hnojiv při výsevu cukrové řepy. Agromanuál, roč. 20, č. 2, s. 88-91. ISSN: 1801-7673</t>
  </si>
  <si>
    <t>PISARČIK Martin a HAKL Josef. 2025. Využití Pythium oligandrum pro zvýšení výnosu vojtěšky, podporu rozvoje kořenů a snížení stupně napadení chorobami v polních podmínkách. Pícninářské a trávníkářské listy, roč. 31, s. 104-107. ISBN: 978-80-88610-08-3</t>
  </si>
  <si>
    <t>TÜRKOTT Luboš. 2025. Webová aplikace Agropočasí. Živá univerzita - Zpravodaj České zemědělské univerzity v Praze, roč. 14, č. 1, s. 49-50. ISSN: 2570-8104</t>
  </si>
  <si>
    <t>**MENŠÍK Ladislav; **NERUŠIL Pavel; **PLISKOVÁ Jana a HAKL Josef. 2025. Yields, forage quality and soil health in long-term field experiment with multi-species grasslands. In: Proceedings 23 EGF Symposium, Reading 15.-17.9.2025, s. 256-259. eISBN: 978-90-047-5116-3</t>
  </si>
  <si>
    <t>BEČKA David a BEČKOVÁ Lucie. 2025. Zhodnocení podzimní sezony a jarní doporučení pro ozimou řepku. Agromanuál, roč. 20, č. 2, s. 10-13. ISSN: 1801-7673</t>
  </si>
  <si>
    <t>TOMÁŠEK Jaroslav a ŠÍMOVÁ Ilona. 2025. Zkušenosti s biostimulátory při pěstování kukuřice. Agromanuál, roč. 20, č. 5, s. 84. ISSN: 1801-7673</t>
  </si>
  <si>
    <t>ČERNÝ Jindřich; BALÍK Jiří; PROCHÁZKOVÁ Simona; SEDLÁŘ Ondřej a KULHÁNEK Martin. 2025. Brzké hnojení ozimé řepky v roce 2025?. Květy olejnin, roč. 30, č. 2, s. 3-4. ISSN: 1213-1989</t>
  </si>
  <si>
    <t>ČERNÝ Jindřich. 2025. Dusík a jeho začarovaný koloběh I. Zahrádkář, roč. 57, č. 8, s. 50-51. ISSN: 0139-7761</t>
  </si>
  <si>
    <t>ČERNÝ Jindřich. 2025. Dusík a jeho začarovaný koloběh II. Zahrádkář, roč. 57, č. 9, s. 50-52. ISSN: 0139-7761</t>
  </si>
  <si>
    <t>KULHÁNEK Martin; ČERNÝ Jindřich; SEDLÁŘ Ondřej; SURAN Pavel a BALÍK Jiří. 2025. Faktory určující půdní úrodnost. Racionální použití hnojiv 27.11.2025, Praha. ČZU v Praze. s. 11-21. ISBN: 978-80-213-3526-4</t>
  </si>
  <si>
    <t>ČERNÝ Jindřich; BALÍK Jiří; PROCHÁZKOVÁ Simona; SEDLÁŘ Ondřej a KULHÁNEK Martin. 2025. Hnojení ozimé řepky v cílové rovince a na startu nové sezóny. Farmář, roč. 31, č. 5, s. 17-20. ISSN: 1210-9789</t>
  </si>
  <si>
    <t>PAVLŮ Lenka; GALUŠKOVÁ Ivana; SEDLÁŘ Ondřej a PROCHÁZKOVÁ Simona. 2025. Hodnocení kvality půdní organické hmoty pomocí infračervené spektroskopie ve střední oblasti. Racionální použití hnojiv 27.11.2025, Praha. ČZU v Praze. s. 72-80. ISBN: 978-80-213-3526-4</t>
  </si>
  <si>
    <t>ČERNÝ Jindřich. 2025. Hořčík – podceňovaná živina. Zahrádkář, roč. 57, č. 4, s. 56-57. ISSN: 0139-7761</t>
  </si>
  <si>
    <t>PAŘÍZKOVÁ Tereza; ČADKOVÁ Zuzana; DOSKOČIL Ivo; PRAUS Lukáš; SZÁKOVÁ Jiřina a TLUSTOŠ Pavel. 2025. Chování tasemnice in vitro v interakci se střevními buňkami. Racionální použití hnojiv 27.11.2025, Praha. ČZU v Praze. s. 145-148. ISBN: 978-80-213-3526-4</t>
  </si>
  <si>
    <t xml:space="preserve">KULHÁNEK Martin; BALÍK Jiří a SURAN Pavel. 2025. Influence of different fertilizing systems on soil organic matter quality and glomalin-related soil protein content in cambisol. PLANT NUTRITION IN GLOBAL CHANGE. 57th Annual Conference of the German Society of Plant Nutrition,  29. 9. - 1. 10. 2025, Giessen, JLU, Giessen. s. 50.  </t>
  </si>
  <si>
    <t>ČERNÝ Jindřich; PROCHÁZKOVÁ Simona; BALÍK Jiří; SEDLÁŘ Ondřej a SURAN Pavel. 2025. Jak hnojit ozimé obilniny před výsevem?. Úroda, roč. 73, č. 7, s. 76-78. ISSN: 0139-6013</t>
  </si>
  <si>
    <t>SEDLÁŘ Ondřej; BALÍK Jiří; ČERNÝ Jindřich a KULHÁNEK Martin. 2025. Jaké je optimální množství síry v půdě stanovené ve výluhu Mehlich 3 pro řepku?. Agromanuál, roč. 20, č. 3, s. 98-99. ISSN: 1801-7673</t>
  </si>
  <si>
    <t>DOLEŽAL Petr; BRACHOVÁ Kateřina; HOTOVCOVÁ Natálie a SZÁKOVÁ Jiřina. 2025. Larva potemníka moučného (Tenebrio Molitor L.) jako udržitelný zdroj bílkovin a potenciální biodegradátor některých plastů. Racionální použití hnojiv 27.11.2025, Praha. ČZU v Praze. s. 133-136. ISBN: 978-80-213-3526-4</t>
  </si>
  <si>
    <t>**MENŠÍK Ladislav; **NERUŠIL Pavel; **KUNZOVÁ Eva; SEDLÁŘ Ondřej; SURAN Pavel a BALÍK Jiří. 2025. Metodické postupy pro stanovení kvality půdní organické hmoty v zemědělských půdách pomocí NIR spektroskopie. Racionální použití hnojiv 27.11.2025, Praha. ČZU v Praze. s. 63-71. ISBN: 978-80-213-3526-4</t>
  </si>
  <si>
    <t>VAŠÍČEK Jan; KULHÁNEK Martin; HLADÍK Jan; ŠULCOVÁ Kateřina a ČERNÝ Jindřich. 2025. Monokultura kukuřice – vliv různých systémů hnojení na výnosy a obsah přístupného hořčíku v půdě. Racionální použití hnojiv 27.11.2025, Praha. ČZU v Praze. s. 153-156. ISBN: 978-80-213-3526-4</t>
  </si>
  <si>
    <t>MÍCHAL Pavel; ŠVEHLA Pavel; KOUBKOVÁ Barbora; TEGEL Jakub a TLUSTOŠ Pavel. 2025. Možnosti racionalizace využití fermentačního zbytku z bioplynových stanic. Sborník – Týden výzkumu a inovací pro praxi a životní prostředí (TVIP), 14. - 16. 10. 2025, Hustopeče. s. 1-5. ISBN: 978-80-85990-43-0</t>
  </si>
  <si>
    <t>**VODIČKA Oldřich; **DOŠKOVÁ Eva; ŠVEHLA Pavel; **ANDREIDES Markéta a **DOLEJŠ Petr. 2025. Nitritace skládkových odpadních vod v provozním měřítku. Sborník příspěvků 16. bienální konference CzWA 2025, 17. - 19. září 2025, Litomyšl. Asociace pro vodu ČR z.s. Brno. s. 373-380. ISBN: 978-80-908629-5-1</t>
  </si>
  <si>
    <t>ČERNÝ Jindřich; BALÍK Jiří; PROCHÁZKOVÁ Simona; SEDLÁŘ Ondřej a KULHÁNEK Martin. 2025. Odrody repky s efektívným využitím dusíka. Rol‘nícké noviny, odborná příloha Repka+Agronóm č. 3, roč. 14, č. 21, s. 18-21. ISSN: 0231-6617</t>
  </si>
  <si>
    <t>ČERNÝ Jindřich. 2025. Opadané listy – významný zdroj živin a organických látek I. Zahrádkář, roč. 57, č. 10, s. 42-43. ISSN: 0139-7761</t>
  </si>
  <si>
    <t>ČERNÝ Jindřich. 2025. Opadané listy – významný zdroj živin a organických látek II. Zahrádkář, roč. 57, č. 11, s. 44-45. ISSN: 0139-7761</t>
  </si>
  <si>
    <t>ČERNÝ Jindřich. 2025. Opadané listy – významný zdroj živin a organických látek III. Zahrádkář, roč. 57, č. 12, s. 48-49. ISSN: 0139-7761</t>
  </si>
  <si>
    <t>ČERNÝ Jindřich; BALÍK Jiří; SEDLÁŘ Ondřej; PROCHÁZKOVÁ Simona; KULHÁNEK Martin a SURAN Pavel. 2025. Organická hmota v půdě – vědecké poznatky selským rozumem. Farmář, roč. 31, č. 10, s. 12-16. ISSN: 1210-9789</t>
  </si>
  <si>
    <t>HŘEBEČKOVÁ Tereza; KOŠNÁŘ Zdeněk; HRČKA Milan a MERCL Filip. 2025. Provozní vermikompostování s přídavkem dřevního biocharu. Racionální použití hnojiv 27.11.2025, Praha. ČZU v Praze. s. 137-140. ISBN: 978-80-213-3526-4</t>
  </si>
  <si>
    <t>ČERNÝ Jindřich; BALÍK Jiří; SURAN Pavel; PROCHÁZKOVÁ Simona; SEDLÁŘ Ondřej a KULHÁNEK Martin. 2025. Půdní organická hmota – od rostlin zpět k rostlinám. Agromanuál, roč. 20, č. 1, s. 52-54. ISSN: 1801-7673</t>
  </si>
  <si>
    <t>ČERNÝ Jindřich. 2025. Síra – složitá, ale významná živina. Zahrádkář, roč. 57, č. 3, s. 56-57. ISSN: 0139-7761</t>
  </si>
  <si>
    <t>ČERNÝ Jindřich; BALÍK Jiří; PROCHÁZKOVÁ Simona; SEDLÁŘ Ondřej a KULHÁNEK Martin. 2025. Specifika působení bóru (B) při pěstování ozimé řepky. 42. vyhodnocovací sborník – Systém výroby řepky, systém výroby slunečnice, 19. 11. 2025, Hluk. SPZO Praha. s. 84-89. ISBN: 978-80-88410-35-5</t>
  </si>
  <si>
    <t>ČERNÝ Jindřich; BALÍK Jiří; SURAN Pavel; KULHÁNEK Martin; SEDLÁŘ Ondřej a PROCHÁZKOVÁ Simona. 2025. Specifika výživy sírou v ekologickém zemědělství – 2. díl. Úroda, roč. 73, č. 1, s. 58-61. ISSN: 0139-6013</t>
  </si>
  <si>
    <t>ČERNÝ Jindřich. 2025. Spotřeba hnojiv a jejich budoucnost. Zemědělec, roč. 33, č. 16, s. 20. ISSN: 1211-3816</t>
  </si>
  <si>
    <t>SEDLÁŘ Ondřej; BALÍK Jiří; ČERNÝ Jindřich; KULHÁNEK Martin a SURAN Pavel. 2025. Strategie zvyšování obsahu zinku v obilovinách. Úroda, roč. 73, č. 6, s. 44-46. ISSN: 0139-6013</t>
  </si>
  <si>
    <t>ČERNÝ Jindřich; BALÍK Jiří; SEDLÁŘ Ondřej; KULHÁNEK Martin; SURAN Pavel a PROCHÁZKOVÁ Simona. 2025. Úloha půdní organické hmoty (POH) v půdě, indikátory kvality POH . Racionální použití hnojiv 27.11.2025, Praha. ČZU v Praze. s. 22-31. ISBN: 978-80-213-3526-4</t>
  </si>
  <si>
    <t>ČERNÝ Jindřich; BALÍK Jiří; KULHÁNEK Martin a SEDLÁŘ Ondřej. 2025. Vápník – důležitá živina během vegetace. Farmář, roč. 31, č. 2, s. 10-14. ISSN: 1210-9789</t>
  </si>
  <si>
    <t>ČERNÝ Jindřich; BALÍK Jiří; SEDLÁŘ Ondřej a KULHÁNEK Martin. 2025. Vápník v půdě a potřeba vápnění. Farmář, roč. 31, č. 7, s. 14-17. ISSN: 1210-9789</t>
  </si>
  <si>
    <t>SURAN Pavel; BALÍK Jiří; SEDLÁŘ Ondřej a KULHÁNEK Martin. 2025. Vliv dlouhodobého hnojení na obsah glomalinu na černozemi. Racionální použití hnojiv 27.11.2025, Praha. ČZU v Praze. s. 129-132. ISBN: 978-80-213-3526-4</t>
  </si>
  <si>
    <t>ČERNÝ Jindřich; BALÍK Jiří; SURAN Pavel; SEDLÁŘ Ondřej; KULHÁNEK Martin a PROCHÁZKOVÁ Simona. 2025. Vliv hnojení a stanoviště na výnos jarního ječmene. Úroda, roč. 73, č. 1, s. 30-33. ISSN: 0139-6013</t>
  </si>
  <si>
    <t>BALÍK Jiří; SURAN Pavel; KULHÁNEK Martin; PAVLÍKOVÁ Daniela a PROCHÁZKOVÁ Simona. 2025. Vliv organického a minerálního hnojení na obsah glomalinu v půdě. Racionální použití hnojiv 27.11.2025, Praha. ČZU v Praze. s. 32-42. ISBN: 978-80-213-3526-4</t>
  </si>
  <si>
    <t>PROCHÁZKOVÁ Simona; ČERNÝ Jindřich a BALÍK Jiří. 2025. Vliv přípravy vzorku pro analytickou metodu stanovení obsahu celkového dusíku v půdách . Racionální použití hnojiv 27.11.2025, Praha. ČZU v Praze. s. 141-144. ISBN: 978-80-213-3526-4</t>
  </si>
  <si>
    <t>MÍCHAL Pavel; ŠVEHLA Pavel; **HOUDKOVÁ Lucie; KULHÁNEK Martin; **CHLÁDKOVÁ Helena; **HÁZ Stanislav; **PEČENKA Martin; **KAZDA Vojtěch; **RŮŽIČKOVÁ Iveta; **WANNER Jiří a TLUSTOŠ Pavel. 2025. Vyhodnocení dosavadních výsledků výzkumu v oblasti získávání fosforu z kalové vody. Sborník příspěvků 16. bienální konference CzWA 2025, 17. - 19. září 2025, Litomyšl. Asociace pro vodu ČR z.s. Brno. s. 614-617. ISBN: 978-80-908629-5-1</t>
  </si>
  <si>
    <t>**BARANYK Petr a PROCHÁZKOVÁ Simona. 2025. Výsledky technologických maloparcelních pokusů TEMP SPZO 2024/25. 42. vyhodnocovací sborník – Systém výroby řepky, systém výroby slunečnice, 19. 11. 2025, Hluk. SPZO Praha. s. 50-87. ISBN: 978-80-88410-34-8</t>
  </si>
  <si>
    <t>SEDLÁŘ Ondřej; ČERNÝ Jindřich; KULHÁNEK Martin; SURAN Pavel a BALÍK Jiří. 2025. Využití barevného kvocientu Q4/6 v hodnocení kvality půdní organické hmoty. Racionální použití hnojiv 27.11.2025, Praha. ČZU v Praze. s.43-50. ISBN: 978-80-213-3526-4</t>
  </si>
  <si>
    <t>ČERNÝ Jindřich. 2025. Využití listových hnojiv a mimokořenové výživy na zahradě I. Zahrádkář, roč. 57, č. 6, s. 50-51. ISSN: 0139-7761</t>
  </si>
  <si>
    <t>ČERNÝ Jindřich. 2025. Využití listových hnojiv a mimokořenové výživy na zahradě II. Zahrádkář, roč. 57, č. 7, s. 52-53. ISSN: 0139-7761</t>
  </si>
  <si>
    <t>ČERNÝ Jindřich. 2025. Využití netradičních hnojiv na zahradě II. Piliny a štěpka. Zahrádkář, roč. 57, č. 1, s. 56-57. ISSN: 0139-7761</t>
  </si>
  <si>
    <t>ČERNÝ Jindřich. 2025. Využití netradičních hnojiv na zahradě III. Kávová sedlina a čajové sáčky. Zahrádkář, roč. 57, č. 2, s. 54-55. ISSN: 0139-7761</t>
  </si>
  <si>
    <t>ČERNÝ Jindřich. 2025. Využívání hnojiv v zemědělství. Zemědělec, roč. 33, č. 16, s. 15-16. ISSN: 1211-3816</t>
  </si>
  <si>
    <t>ČERNÝ Jindřich; PROCHÁZKOVÁ Simona; BALÍK Jiří; SEDLÁŘ Ondřej a KULHÁNEK Martin. 2025. Vztah mezi výnosem a obsahem dusíku u ozimé pšenice. Agromanuál, roč. 20, č. 3, s. 94-97. ISSN: 1801-7673</t>
  </si>
  <si>
    <t>HLADÍK Jan; KULHÁNEK Martin; VAŠÍČEK Jan; ŠULCOVÁ Kateřina a ČERNÝ Jindřich. 2025. Změny obsahu přístupného fosforu v půdě v pokusu s výživou rostlin a rotací plodin. Racionální použití hnojiv 27.11.2025, Praha. ČZU v Praze. s. 149-152. ISBN: 978-80-213-3526-4</t>
  </si>
  <si>
    <t>KULHÁNEK Martin; ČERNÝ Jindřich; SEDLÁŘ Ondřej; BALÍK Jiří a HLADÍK Jan. 2025. Železo a mangan ve výživě rostlin. Úroda, roč. 73, č. 12, s. 23-27. ISSN: 0139-6013</t>
  </si>
  <si>
    <t>BEČKA David; ČERNÝ Jindřich; BOKOR Peter; HAMOUZOVÁ Kateřina; SEIDENGLANZ Marek; CIHLÁŘ Pavel; KAZDA Jan a ŠKARPA Petr. 2025. Polní dny - odrůdy řepky ozimé 2025, zemědělská technika, poloprovozní pokusy na 9 lokalitách ČR. Uspořádání akce: Polní dny poloprovozní pokusy - odrůdy řepky ozimé, zemědělská technika, poloprovozní pokusy. Litice, Humburky, Chrášťany, Hrotovice, Velké Hoštice, Kelč, Koloveč, Petrovice, Nové Město na Moravě, 29.4. - 23.5. 2025, celkem 781účastníků</t>
  </si>
  <si>
    <t xml:space="preserve">BEČKA David; ČERNÝ Jindřich; BEČKOVÁ Lucie; TOMÁŠEK Jaroslav a CIHLÁŘ Pavel. 2025. Efficient nitrogen use in selected winter oilseed rape varieties. In: GCIRC Technical Meeting, April 8th–10th, 2025, Cambridge UK 2025, Poster presentation. </t>
  </si>
  <si>
    <t>BARANYK Petr a PROCHÁZKOVÁ Simona. 2024. Výsledky technologických maloparcelních pokusů TEMP SPZO 2023/24. 41. vyhodnocovací sborník, Systém výroby řepky, systém výroby slunečnice, 20.11.2024, Praha. SPZO. s. 50-87. ISBN: 978-80-88410-28-7</t>
  </si>
  <si>
    <t>RÝGL Tomáš; HNILIČKA František a **AKGŰN Naz. 2025. Effect of water deficit and rehydration on physiological characteristics of apple trees. 18th Studenty Days in Plant Biology CS 2025 Plant Biology CS 2025 (Book of Abstracts), Buletin 2025, Bratislava, PrF UK Bratislava, 25. -28. 9. 2025:140-141. ISSN 1213-6670</t>
  </si>
  <si>
    <t>**SOTOLÁŘOVÁ Oldřiška; **SOTOLÁŘ Radek; RÝGL Tomáš a HNILIČKA František. 2025. Fyziologické rozdíly mezi geografickými ekotypy zástupců rodu rozchodníkovec (Hylotelephium sp.). Vliv abiotických a biotických stresorů na vlastnosti rostlin 2025 (sborník recenzovaných vědeckých prací).Praha, ČZU v Praze, 18.-19.9. 2025: 308-317. ISBN: 978-80-89408-39-9</t>
  </si>
  <si>
    <t>**SOTOLÁŘ Radek; RÝGL Tomáš; LAMPÍŘ Lubomír; **SOTOLÁŘOVÁ Oldřiška; **FIBINGROVÁ Ludmila a HNILIČKA František. 2025. Hodnocení vlivu růstu révy při využití různých podnoží a hlinitokřemičitého minerálu v simulovaných suchých podmínkách. Vliv abiotických a biotických stresorů na vlastnosti rostlin 2025 (sborník recenzovaných vědeckých prací).Praha, ČZU v Praze, 18.-19.9. 2025: 354-369. ISBN: 978-80-89408-39-9</t>
  </si>
  <si>
    <t>HNILIČKA František; **SOTOLÁŘ Radek; RÝGL Tomáš; KODET Jan Killian a ZÍKA Lukáš. 2025. Changes in grapevine physiological parameters caused by water deficit. 18th Studenty Days in Plant Biology CS 2025 Plant Biology CS 2025 (Book of Abstracts), Buletin 2025, Bratislava, PrF UK Bratislava, 25. -28. 9. 2025:106-107. ISSN 1213-6670</t>
  </si>
  <si>
    <t>HNILIČKA František; **SOTOLÁŘ Radek; RÝGL Tomáš; LAMPÍŘ Lubomír a KOUDELA Martin. 2025. Monitoring těžkých kovů z dopravy v hroznech a víně révy vinné. Vliv abiotických a biotických stresorů na vlastnosti rostlin 2025 (sborník recenzovaných vědeckých prací).Praha, ČZU v Praze, 18.-19.9. 2025: 283-296. ISBN: 978-80-89408-39-9</t>
  </si>
  <si>
    <t>**BLÁHA Ladislav a HNILIČKA František. 2025. Nové a málo vužívané vlastnosti rostlin v selekci na jejich odolnost vůči stresorům (review). Vliv abiotických a biotických stresorů na vlastnosti rostlin 2025 (sborník recenzovaných vědeckých prací).Praha, ČZU v Praze, 18.-19.9. 2025: 2-8. ISBN: 978-80-89408-39-9</t>
  </si>
  <si>
    <t>**SOTOLÁŘ Radek; HNILIČKA František; RÝGL Tomáš; LAMPÍŘ Lubomír; **SOTOLÁŘOVÁ Oldřiška; **DANKO Richard; **HOLCMANNOVÁ Tereza a **LUKÁŠ Jan. 2025. Různé styly ošetřování příkmenného pásu ve vinici a jeho vliv na kvalitu rostlin a hroznů. Vliv abiotických a biotických stresorů na vlastnosti rostlin 2025 (sborník recenzovaných vědeckých prací).Praha, ČZU v Praze, 18.-19.9. 2025: 318-333. ISBN: 978-80-89408-39-9</t>
  </si>
  <si>
    <t>**SOTOLÁŘ Radek; STEHLÍK Martin; HNILIČKA František; **SOTOLÁŘOVÁ Oldřiška; RÝGL Tomáš a **ŠULDES Jaroslav. 2025. Vliv organického hydrosorbentu na růst a vitalitu keřů révy vinné v prvních letech po výsadbě. Vliv abiotických a biotických stresorů na vlastnosti rostlin 2025 (sborník recenzovaných vědeckých prací).Praha, ČZU v Praze, 18.-19.9. 2025: 273-282. ISBN: 978-80-89408-39-9</t>
  </si>
  <si>
    <t>KUBEŠ Jan a HNILIČKA František. 2025. Vliv redukované zálivky na obsah malondialdehydu v listech vybraných genotypů Prunus avium L.. Vliv abiotických a biotických stresorů na vlastnosti rostlin 2025 (sborník recenzovaných vědeckých prací).Praha, ČZU v Praze, 18.-19.9. 2025: 146-150. ISBN: 978-80-89408-39-9</t>
  </si>
  <si>
    <t>**SOTOLÁŘ Radek; RÝGL Tomáš; LAMPÍŘ Lubomír; **SOTOLÁŘOVÁ Oldřiška; **ŠULDES Jaroslav a HNILIČKA František. 2025. Vliv různých podnoží a závlahy na stres, vitalitu a výnos u sledovaných odrůd révy . Vliv abiotických a biotických stresorů na vlastnosti rostlin 2025 (sborník recenzovaných vědeckých prací).Praha, ČZU v Praze, 18.-19.9. 2025: 370-391. ISBN: 978-80-89408-39-9</t>
  </si>
  <si>
    <t>SOUČKOVÁ Michaela; FRÜHAUF KOLÁŘOVÁ Martina; PŘIBYLOVÁ Lucie a **KOVÁČOVÁ Kateřina. 2025. „NEVÍTANÁ BLÍZKOST“: INTEGRACE BEHAVIORÁLNÍCH A FYZIOLOGICKÝCH UKAZATELŮ U DOMÁCÍCH KRÁLÍKŮ PŘI KONTAKTU S NEZNÁMOU OSOBOU. p. 27 in 52nd Conference of the Czech and Slovak Ethological Society: programme and abstracts. November 13th – 16th, 2025, Prague, Czech Republic. 112 p. Prague, 2025. ISBN:978-80-213-3533-2</t>
  </si>
  <si>
    <t>VOSTRÁ VYDROVÁ Hana; HOFMANOVÁ Barbora; **MORAVČÍKOVÁ Nina; **KASARDA Radovan a VOSTRÝ Luboš. 2025. Analysis of genomic diversity in the Slovak Cuvac dog. Book of Abstracts of the 1st EAAP Companion Animals Workshop. Milan, Italy, 14-11 May, 2025, s.18.</t>
  </si>
  <si>
    <t>VOSTRÁ VYDROVÁ Hana; **MORAVČÍKOVÁ Nina; **KASARDA Radovan; **HALVONÍK Adrián; HOFMANOVÁ Barbora a VOSTRÝ Luboš. 2025. Analysis of genomic heterozygosity-rich regions in selected local horse breeds. Book of Abstracts of the 3rd Regional Meeting of the European Federation of Animal Science. Krakow, Poland, 9-11 April, 2025, s.70.</t>
  </si>
  <si>
    <t>CHALOUPKOVÁ Helena; POLÓNYIOVÁ Adéla; RAPLOVÁ Michaela a KOSMÁKOVÁ JANATOVÁ Anežka. 2025. Detection abilities of dogs in identifying cannabis strains, essential oils or isolates. p. 52 in Canine Science Forum 2025: Abstract booklet. June 23th – 26th, 2025, Hamburg, Germany. 129 p. Hamburg, 2025.</t>
  </si>
  <si>
    <t>VOSTRÝ Luboš; VOSTRÁ VYDROVÁ Hana; **MORAVČÍKOVÁ Nina; **KASARDA Radovan; **HALVONÍK Adrián; HOFMANOVÁ Barbora; **CUBRIC-CURIK Vlatka a **CURIK Ino. 2025. Determining thresholds for sample size and SNP density for reliable effective population size estimation in livestock. Book of Abstracts of 33rd International Symposium Animal Science Days 2025, Nitra, Slovakia, September 23-26. 2025, s. 66. ISBN 978-80-552-2916-4.</t>
  </si>
  <si>
    <t xml:space="preserve">PŘIBYLOVÁ Lucie; ERETOVÁ Petra; **PAVLOVCOVÁ Klára; **PANUŠKOVÁ Martina; VOSTRÁ VYDROVÁ Hana a **NEKOVÁŘOVÁ Tereza. 2025. Do Humans Accurately Read Dog Emotions? A Study Across Different Phenotypes. p. 77 in Canine Science Forum 2025: Abstract booklet. June 23th – 26th, 2025, Hamburg, Germany. 129 p. Hamburg, 2025.  </t>
  </si>
  <si>
    <t>PŘIBYLOVÁ Lucie; VOSTRÁ VYDROVÁ Hana; ERETOVÁ Petra; **PAVLOVCOVÁ Klára; **PANUŠKOVÁ Martina a **NEKOVÁŘOVÁ Tereza. 2025. DO HUMANS ACCURATELY READ DOGS AFFECTIVE STATES? A STUDY ACROSS DIFFERENT CANINE PHENOTYPES. p. 98 in 52nd Conference of the Czech and Slovak Ethological Society: programme and abstracts. November 13th – 16th, 2025, Prague, Czech Republic. 112 p. Prague, 2025. ISBN:978-80-213-3533-2</t>
  </si>
  <si>
    <t>STEHLÍKOVÁ SOVADINOVÁ Simona; KOUBA Marek; **ŠEVČÍK Michal; TULIS Filip; BUŠINA Tomáš a **KORPIMÄKI Erkki. 2025. DOMOVSKÉ OKRSKY MLÁĎAT SÝCŮ ROUSNÝCH (AEGOLIUS FUNEREUS) BĚHEM OBDOBÍ DOSPÍVÁNÍ VE STŘEDNÍ A SEVERNÍ EVROPĚ. p. 32 in 52nd Conference of the Czech and Slovak Ethological Society: programme and abstracts. November 13th – 16th, 2025, Prague, Czech Republic. 112 p. Prague, 2025. ISBN:978-80-213-3533-2</t>
  </si>
  <si>
    <t>**CURIK Ino; **MORAVČÍKOVÁ Nina; **SANTIAGO Enrique; **CABALLERO Armando; **SHIHABI Mario; **KASARDA Radovan; VOSTRÁ VYDROVÁ Hana; **CUBRIC-CURIK Vlatka a VOSTRÝ Luboš. 2025. Effective population size in horses: empirical estimates across 40 breeds. Book of Abstracts of the Symposium Lipizanec 2025 - Lipizan 2025. Lipica, Slovenia, 4-6 December, 2025, 75-80.</t>
  </si>
  <si>
    <t>**VALNÍČKOVÁ Barbora; VYSKOČILOVÁ Zuzana; **ŠÁROVÁ Radka a KOTRBA Radim. 2025. Etologie v mozaice pastvin a stromů: Pastevní chov dojeného skotu - možný klíč k lepšímu welfare i udržitelnosti chovu. Náš chov, 85(3), s. 39-40. Profi Press. ISSN 0027-8068.</t>
  </si>
  <si>
    <t>ERETOVÁ Petra; **SHEIDIN Julia; CHALOUPKOVÁ Helena; **PONGRÁCZ Péter; PŘIBYLOVÁ Lucie; **GHAZAWI Samah; **YOUSSEF ASAAD Sara a **ZAMANSKY Anna. 2025. EVALUATION OF HUMAN-ORIENTED CANINE FACIAL SIGNALS USING EYE TRACKER TECHNOLOGY. p. 40 in 52nd Conference of the Czech and Slovak Ethological Society: programme and abstracts. November 13th – 16th, 2025, Prague, Czech Republic. 112 p. Prague, 2025. ISBN:978-80-213-3533-2</t>
  </si>
  <si>
    <t>VOSTRÁ VYDROVÁ Hana; **MORAVČÍKOVÁ Nina; **KASARDA Radovan; **SHIHABI Mario; **MIJADZIKOVIC Zvonimir; HOFMANOVÁ Barbora; **FERME T.; **DOVČ Peter; **ZORC Minia; **ROGIĆ Biljana; **CUBRIC-CURIK Vlatka; **CURIK Ino a VOSTRÝ Luboš. 2025. Genomic analysis of diversity of Baroque horse breeds. Book of Abstracts of the Symposium Lipizanec 2025 - Lipizan 2025. Lipica, Slovenia, 4-6 December, 2025, 9-15.</t>
  </si>
  <si>
    <t>**MORAVČÍKOVÁ Nina; VOSTRÝ Luboš; VOSTRÁ VYDROVÁ Hana; **PÁLEŠOVÁ Karolína; **MIXTAJOVÁ E. a **KASARDA Radovan. 2025. Genomic diversity patterns in Noric of Muran horse: Implications for population management. Book of Abstracts of the 76th Annual Meeting of the European Federation of Animal Science. Innsbruck, Austria, 25-29 August, 2025, s.522. ISBN: 979-12-210-6769-9</t>
  </si>
  <si>
    <t>VOSTRÝ Luboš; VOSTRÁ VYDROVÁ Hana a **NOVOTNÁ Alexandra. 2025. Genomika v moderním šlechtění a chovu koní. Sborník referátů ze semináře Aktuální problémy chovu a šlechtění koní v ČR. 28. listopadu, Brno, Česká republika. 62-66.</t>
  </si>
  <si>
    <t>VOSTRÁ VYDROVÁ Hana a VOSTRÝ Luboš. 2025. Genomika ve šlechtění a chovu koní. Koně. 2025. 29 (6): 69-73.</t>
  </si>
  <si>
    <t>MACHOVÁ Kristýna. 2025. Hodnocení dlouhodobého kortizolu u koní v hiporehabilitaci.  &amp;quot;Hipoterapie v psychiatrii a psychologii&amp;quot;, Psychiatrické nemocnice Kosmonosy. 10.4.2025, Kosmonosy. Česká hiporehabilitační společnost.</t>
  </si>
  <si>
    <t>BOLECHOVÁ Petra. 2025. How animals manage water. LIFE4ZOO workshop. 29.9.2025/ online TUL Liberec</t>
  </si>
  <si>
    <t>ERETOVÁ Petra; LIU Quanxiao; PŘIBYLOVÁ Lucie; **NEKOVÁŘOVÁ Tereza; CHALOUPKOVÁ Helena a **PONGRÁCZ Péter. 2025. Human evaluation of the intensity of emotions in brachycephalic and normocephalic dogs. p. 36 in Canine Science Forum 2025: Abstract booklet. June 23th – 26th, 2025, Hamburg, Germany. 129 p. Hamburg, 2025.</t>
  </si>
  <si>
    <t>POLÓNYIOVÁ Adéla; KUNČAROVÁ Alexandra a CHALOUPKOVÁ Helena. 2025. Innovation in odor masking: surpassing the olfactory abilities of service dogs?. p. 112 in Canine Science Forum 2025: Abstract booklet. June 23th – 26th, 2025, Hamburg, Germany. 129 p. Hamburg, 2025.</t>
  </si>
  <si>
    <t>HRADEC Michal; BOLECHOVÁ Petra; VOSTRÁ VYDROVÁ Hana; **NEKOVÁŘOVÁ Tereza a ILLMANN Gudrun. 2025. JUGGLING-LIKE BEHAVIOR IN CAPTIVE NORTHERN WHITE-CHEEKED GIBBONS (NOMASCUS LEUCOGENYS) AND SOUTHERN YELLOW-CHEEKED GIBBONS (NOMASCUS GABRIELLAE). p. 14 in 52nd Conference of the Czech and Slovak Ethological Society: programme and abstracts. November 13th – 16th, 2025, Prague, Czech Republic. 112 p. Prague, 2025. ISBN:978-80-213-3533-2</t>
  </si>
  <si>
    <t>RAPLOVÁ Michaela a CHALOUPKOVÁ Helena. 2025. KDO SI NAJDE DOMOV RYCHLEJI? FAKTORY OVLIVŇUJÍCÍ DÉLKU POBYTU PSA V ÚTULKU – PILOTNÍ STUDIE. p. 101 in 52nd Conference of the Czech and Slovak Ethological Society: programme and abstracts. November 13th – 16th, 2025, Prague, Czech Republic. 112 p. Prague, 2025. ISBN:978-80-213-3533-2</t>
  </si>
  <si>
    <t>LIU Quanxiao; **GALLEGO-ABENZA Mario; **WHEATCROFT David a ŠPINKA Marek. 2025. MACHINE LEARNING ON ANIMAL SOUND DETECTION AND CLASSIFICATION. p. 31 in 52nd Conference of the Czech and Slovak Ethological Society: programme and abstracts. November 13th – 16th, 2025, Prague, Czech Republic. 112 p. Prague, 2025. ISBN:978-80-213-3533-2</t>
  </si>
  <si>
    <t>KUČEROVÁ Eliška; LUKAVSKÁ Markéta; **VLČEK Jiří; **JANDÍK Petr; KOUBA Marek a BUŠINA Tomáš. 2025. METHODOLOGY FOR INDUCING ANTI-PREDATOR BEHAVIOUR IN REINTRODUCED LITTLE OWLS (ATHENE NOCTUA). p. 90 in 52nd Conference of the Czech and Slovak Ethological Society: programme and abstracts. November 13th – 16th, 2025, Prague, Czech Republic. 112 p. Prague, 2025. ISBN:978-80-213-3533-2</t>
  </si>
  <si>
    <t>**TOPITSCH Lukáš; ERETOVÁ Petra a **NEKOVÁŘOVÁ Tereza. 2025. MYSLÍM, ŽE MYSLÍŠ: SROVNÁVACÍ STUDIE SOCIÁLNÍ KOGNICE U PRIMÁTŮ – NÁVRH STUDIE. p. 87 in 52nd Conference of the Czech and Slovak Ethological Society: programme and abstracts. November 13th – 16th, 2025, Prague, Czech Republic. 112 p. Prague, 2025. ISBN:978-80-213-3533-2</t>
  </si>
  <si>
    <t>VYSKOČILOVÁ Zuzana; **MORAVCSÍKOVÁ Ágnes a **BARTOŠOVÁ Jitka. 2025. NÁVRH PROJEKTU: VLIV RANÉHO SOCIÁLNÍHO PROSTŘEDÍ NA SOCIÁLNÍ VAZBY A RŮST TELAT. p. 103 in 52nd Conference of the Czech and Slovak Ethological Society: programme and abstracts. November 13th – 16th, 2025, Prague, Czech Republic. 112 p. Prague, 2025. ISBN:978-80-213-3533-2</t>
  </si>
  <si>
    <t>SEKYROVÁ Veronika; ŠPRYSL Michal a BAHELKA Ivan. 2025. Parametry užitkovosti prasat a welfare: I. Reprodukce. Selská revue, 2025 (neuvedeno), s. 133-135. Asociace soukromého zemědělství ČR. ISSN 2533-3607.</t>
  </si>
  <si>
    <t>KUČEROVÁ Eliška; **JANDÍK Petr; **VLČEK J; LUKAVSKÁ Markéta; KOUBA Marek; **PEŠKE Lubomír a BUŠINA Tomáš. 2025. Past and present of the little owl (Athene noctua): results of a reintroduction programme in Pilsen region, Czechia. Seventh International Little Owl Symposium, March 20-23, 2025, Vic (Barcelona, Catalonia).</t>
  </si>
  <si>
    <t xml:space="preserve">VOSTRÁ VYDROVÁ Hana a VOSTRÝ Luboš. 2025. Podstata využití plemenné hodnoty ve šlectění koní. Koně. 2025. 29(5):54-57.   </t>
  </si>
  <si>
    <t>BLECHA Tomáš; ERETOVÁ Petra; **NEKOVÁŘOVÁ Tereza; ČAPKOVÁ Zuzana; POLÓNYIOVÁ Adéla a CHALOUPKOVÁ Helena. 2025. PROJECT PROPOSAL: THE CANINE CUTENESS CONTINUUM: MAPPING HUMAN EMOTIONAL AFFINITY TO CEPHALIC INDEX AND AGE USING FACIAL CODING. p. 54 in 52nd Conference of the Czech and Slovak Ethological Society: programme and abstracts. November 13th – 16th, 2025, Prague, Czech Republic. 112 p. Prague, 2025. ISBN:978-80-213-3533-2</t>
  </si>
  <si>
    <t>SEKYROVÁ Veronika; LOKVENCOVÁ Kristýna; ŠPRYSL Michal a BAHELKA Ivan. 2025. Řeč těla prasat: Klíč k porozumění emocím. Náš chov, 2025(6). s. 29-30. Profi Press s.r.o. ISSN: 0027-8068.</t>
  </si>
  <si>
    <t>ŠPINKA Marek; SEKYROVÁ Veronika; **HULMÁKOVÁ Šárka; **BENNETOVÁ Anna a ILLMANN Gudrun. 2025. SELATA SI HRAJÍ VÍC, KDYŽ SE JEJICH MATKA MŮŽE VOLNĚ POHYBOVAT. p. 100 in 52nd Conference of the Czech and Slovak Ethological Society: programme and abstracts. November 13th – 16th, 2025, Prague, Czech Republic. 112 p. Prague, 2025. ISBN:978-80-213-3533-2</t>
  </si>
  <si>
    <t>CHALOUPKOVÁ Helena; ERETOVÁ Petra a **TROJANOVÁ Kateřina. 2025. SOCIAL INTERACTION OF DOGS PLACED IN A SET MODE OF FREE GROUPS IN A DOG HOTEL. p. 81 in 52nd Conference of the Czech and Slovak Ethological Society: programme and abstracts. November 13th – 16th, 2025, Prague, Czech Republic. 112 p. Prague, 2025. ISBN:978-80-213-3533-2</t>
  </si>
  <si>
    <t>VYSKOČILOVÁ Zuzana; **ŠÁROVÁ Radka; **VALNÍČKOVÁ Barbora a **HOSTOVSKÁ Lucie. 2025. Současný pohled vědců na rizika chovu telat dojeného skotu v individuálním ustájení: Zpráva EFSA 4. díl. Selská revue, 2025 (1), s. 120-124. Asociace soukromého zemědělství ČR. ISSN 2533-3607.</t>
  </si>
  <si>
    <t>VOSTRÝ Luboš; VOSTRÁ VYDROVÁ Hana; **MORAVČÍKOVÁ Nina; **KASARDA Radovan; HOFMANOVÁ Barbora; **CUBRIC-CURIK Vlatka; **SHIHABI Mario a **CURIK Ino. 2025. Stability of Effective Population Size Estimates: A Genomic Approach Using Different SNP Densities and Sample Sizes. Book of Abstracts of the 76th Annual Meeting of the European Federation of Animal Science. Innsbruck, Austria, 25-29 August, 2025, s.337. ISBN: 979-12-210-6769-9</t>
  </si>
  <si>
    <t>**COUDRAT Camille Noémie Zoé; HRADEC Michal a VOSTRÁ VYDROVÁ Hana. 2025. The Distribution of White-Cheeked Gibbons Nomascus siki and N. leucogenys in Central Lao PDR. International Congress for Conservation Biology 2025,  15-19 June 2025, Brisbane, Australia.</t>
  </si>
  <si>
    <t>SEKYROVÁ Veronika; CHALOUPKOVÁ Helena a ILLMANN Gudrun. 2025. THE IMPACT OF LYING DOWN SUPPORT ON THE LYING DOWN BEHAVIOUR AND PIGLET TRAPPING IN TEMPORARILY CRATED LACTATING SOWS. p. 102 in 52nd Conference of the Czech and Slovak Ethological Society: programme and abstracts. November 13th – 16th, 2025, Prague, Czech Republic. 112 p. Prague, 2025. ISBN:978-80-213-3533-2</t>
  </si>
  <si>
    <t>ZÍTEK Štěpán. 2025. Vliv hipoterapie na depresi, úzkost a stres u pacientů se závislostí.  &amp;quot;Hipoterapie v psychiatrii a psychologii&amp;quot;, Psychiatrické nemocnice Kosmonosy. 10.4.2025, Kosmonosy. Česká hiporehabilitační společnost.</t>
  </si>
  <si>
    <t>**ŠÁROVÁ Radka; **MAŠTALÝŘOVÁ Tereza; MORAVCSÍKOVÁ Agnes a **VALNÍČKOVÁ Barbora. 2025. VLIV VĚKU A USTÁJENÍ NA PROJEVY BOLESTI U TELAT PO ODROHOVÁNÍ - POHLED CHOVATELŮ. p. 78 in 52nd Conference of the Czech and Slovak Ethological Society: programme and abstracts. November 13th – 16th, 2025, Prague, Czech Republic. 112 p. Prague, 2025. ISBN:978-80-213-3533-2</t>
  </si>
  <si>
    <t>LUKAVSKÁ Markéta; **ŠEBÍKOVÁ Barbora; **ŠUROVSKÁ Barbora; ERETOVÁ Petra a **NEKOVÁŘOVÁ Tereza. 2025. VNÍMÁNÍ AFEKTIVNÍCH SIGNÁLŮ V MEZIDRUHOVÉ KOMUNIKACI: PRŮBĚŽNÉ VÝSLEDKY. p. 68 in 52nd Conference of the Czech and Slovak Ethological Society: programme and abstracts. November 13th – 16th, 2025, Prague, Czech Republic. 112 p. Prague, 2025. ISBN:978-80-213-3533-2</t>
  </si>
  <si>
    <t>HRADEC Michal. 2025. Vokální vývoj u samců gibona zlatolícího (Nomascus gabriellae).. Živa, 2025 (1). s. 42-45. Nakladatelství Academia. ISSN 0044–4812.</t>
  </si>
  <si>
    <t>HOFMANOVÁ Barbora; VOSTRÁ VYDROVÁ Hana a VOSTRÝ Luboš. 2025. The effect of inbreeding on litter size in the Czech Spotted Dog. Book of Abstracts of the 1st EAAP Companion Animals Workshop. Milan, Italy, 14-11 May, 2025, s.28</t>
  </si>
  <si>
    <t>**BRAJKOVIC V.; **HRŠAK Dalibor; **RISTOV S.; **ŠPEHAR M.; **CUBRIC-CURIK Vlatka; VOSTRÝ Luboš a **CURIK Ino. 2025. Deep pedigree verification using mtDNA and Y-chromosome data: advancing MaGelLAn 2.1. Book of Abstracts of the 76th Annual Meeting of the European Federation of Animal Science. Innsbruck, Austria, 25-29 August, 2025, s.418. ISBN: 979-12-210-6769-9</t>
  </si>
  <si>
    <t>**ČERMÁKOVÁ Eliška; **WATZIKOVÁ Karolína; ČERMÁKOVÁ Agáta; **ZDEŇKOVÁ Kamila a VEJL Pavel. 2025. Detekce a kvantifikace DNA moučných červů (Tenebrio molitor) v potravinách. Book of abstracts RANK, Pardubice 19.-20. března 2025, str. 54.</t>
  </si>
  <si>
    <t>**SHIHABI Mario; **OŠTARIĆ F.; **FERENČAKOVIĆ Maja; VOSTRÝ Luboš; **AMALFITANO N.; **BITTANTE G.; **DRZAIC I.; **CUBRIC-CURIK Vlatka; **BRAJKOVIC V.; **MIKULEC N. a **CURIK Ino. 2025. Gene Ontology of candidate regions associated with Milk Coagulation Properties and Curd Firmness in Pag Island Sheep. Book of Abstracts of the 76th Annual Meeting of the European Federation of Animal Science. Innsbruck, Austria, 25-29 August, 2025, s.475. ISBN: 979-12-210-6769-9</t>
  </si>
  <si>
    <t>**RAGUZ Nikola; **JIMÉNEZ LÓPEZ L; **OROZ M; **OROZ N; **KASARDA Radovan; **MORAVČÍKOVÁ Nina; **SHIHABI Mario; **STANOJEVIĆ Dragan; VOSTRÝ Luboš; **OREHOVAČKI Vesna; **CUBRIC-CURIK Vlatka; **CURIK Ino a **LUKIC Boris. 2025. Genetic diversity, population structure, and conservation of the Tsigai sheep in Southeastern Europe. Book of Abstracts of 33rd International Symposium Animal Science Days 2025, Nitra, Slovakia, September 23-26. 2025, s. 69. ISBN 978-80-552-2916-4.</t>
  </si>
  <si>
    <t>**HALVONÍK Adrián; **MORAVČÍKOVÁ Nina; **CHALUPKOVÁ Monika; VOSTRÝ Luboš; **CURIK Ino a **KASARDA Radovan. 2025. Genomic index of diversity as a tool for management of genetic diversity in livestock populations. Book of Abstracts of the 76th Annual Meeting of the European Federation of Animal Science. Innsbruck, Austria, 25-29 August, 2025, s.152. ISBN: 979-12-210-6769-9</t>
  </si>
  <si>
    <t>VOSTRÁ VYDROVÁ Hana a VOSTRÝ Luboš. 2025. Genomika ve šlechtění a chovu koní. Koně, č. 6, roč. 29, str. 69-73.</t>
  </si>
  <si>
    <t>**DOLEŽAL Petr; **HAUSVATER Ervín; SEDLÁKOVÁ Vladimíra a SEDLÁK Petr. 2025. Integrovaná ochrana zemiakov proti pásavke zemiakovej. Naše pole (SR), č. 3, roč. 2025, str. 44-48.</t>
  </si>
  <si>
    <t>**ZDEŇKOVÁ Kamila; **ČERMÁKOVÁ Eliška; **ŽÁK Petr; **TÁBOROVÁ Karolína; ČERMÁKOVÁ Agáta; VAŠEK Jakub a VEJL Pavel. 2025. Multiplexní mqPCR pro detekci Locusta migratoria a Schistocerca gregaria. Book of abstracts RANK, Pardubice 19.-20. března 2025, str. 67.</t>
  </si>
  <si>
    <t>VEJL Pavel; ČERMÁKOVÁ Agáta; VAŠEK Jakub; MELOUNOVÁ Martina; ČÍLOVÁ Daniela; **ZDEŇKOVÁ Kamila; **ČERMÁKOVÁ Eliška; **ŠEBELOVÁ Kateřina a **HAJŠLOVÁ Jana. 2025. Multiplexové end-point PCR markery určené pro autentizaci potravin a krmiv obsahujících faremně chované druhy hmyzu. Book of abstracts RANK, Pardubice 19.-20. března 2025, str. 34-35.</t>
  </si>
  <si>
    <t xml:space="preserve">VOSTRÁ VYDROVÁ Hana a VOSTRÝ Luboš. 2025. Podstata využití plemenné hodnoty ve šlechtění koní. Koně, č. 5, roč. 29, str. 54-57.   </t>
  </si>
  <si>
    <t>**PÁLEŠOVÁ Karolína; **HALVONÍK Adrián; **MORAVČÍKOVÁ Nina; VOSTRÝ Luboš a **KASARDA Radovan. 2025. Population structure analysis of the Norik of Muran horse breed based on SNP data. Book of Abstracts of 33rd International Symposium Animal Science Days 2025, Nitra, Slovakia, September 23-26. 2025, s. 80. ISBN 978-80-552-2916-4.</t>
  </si>
  <si>
    <t>**DOLEŽAL Petr; **HAUSVATER Ervín; **ŠEDOVÁ Anna; SEDLÁK Petr a SEDLÁKOVÁ Vladimíra. 2025. Preventivní a alternativní možnosti ochrany proti přenašečům virových chorob brambor. Agromanuál - Profesionální ochrana rostlin, č. 4, roč. 20, str. 58-61.</t>
  </si>
  <si>
    <t>**DOLEŽAL Petr; **HAUSVATER Ervín; SEDLÁKOVÁ Vladimíra a SEDLÁK Petr. 2025. Současné možnosti ochrany brambor proti mandelince bramborové a výsledky dlouhodobých pokusů. Agromanuál - Profesionální ochrana rostlin, č. 5, roč. 20, str. 58-62.</t>
  </si>
  <si>
    <t>ČERMÁKOVÁ Agáta; VEJL Pavel; VAŠEK Jakub; **MELOUNOVÁ Martina; **ČÍLOVÁ Daniela; **ZDEŇKOVÁ Kamila; **ČERMÁKOVÁ Eliška; **ŠEBELOVÁ Kateřina a **HAJŠLOVÁ Jana. 2025. Určení kontaminujícího druhu hmyzu pomocí technik NGS a end-point PCR – případová studie u těstovin s deklarovaným obsahem cvrčka domácího (Acheta domesticus). Book of abstracts RANK, Pardubice 19.-20. března 2025, str. 52.</t>
  </si>
  <si>
    <t>**DOLEŽAL Petr; **HAUSVATER Ervín; SEDLÁKOVÁ Vladimíra; **ŠEDOVÁ Anna a SEDLÁK Petr. 2025. Výsledky pokusů s insekticidy proti mandelince a mšicím. Úroda, č. 12, roč. 2025, str. 58-61.</t>
  </si>
  <si>
    <t>VAŠEK Jakub; ČERMÁKOVÁ Agáta; **ZDEŇKOVÁ Kamila; **ČERMÁKOVÁ Eliška a VEJL Pavel. 2025. Využití masivního paralelního sekvenování pro identifikaci jedlého hmyzu v potravinách. Book of abstracts RANK, Pardubice 19.-20. března 2025, str. 30.</t>
  </si>
  <si>
    <t>VAŠEK Jakub; VEJL Pavel; **ZDEŇKOVÁ Kamila; ČERMÁKOVÁ Agáta; **ČERMÁKOVÁ Eliška; ČÍLOVÁ Daniela; **MELOUNOVÁ Martina; KOUŘIMSKÁ Lenka; **ŠEBELOVÁ Kateřina a **HAJŠLOVÁ Jana. 2025. Vývoj molekulárně-genetických metod pro identifikaci jedlého hmyzu v potravinách. Sborník příspěvků, 53. Symposium o nových směrech výroby a hodnocení potravin CzechFoodChem 2025, 18.-20. 5. 2025, s. 22-23, ISBN 978-80-7592-318-9</t>
  </si>
  <si>
    <t>DOSKOČIL Ivo; LAMPOVÁ Barbora; ŠMÍD Petr; KULMA Martin a KOUŘIMSKÁ Lenka. 2025. Digested or Extracted? Edible Insect Effects on Human Cells and Probiotics. The 6th International Electronic Conference on Foods: Future Horizons in Foods and Sustainability, 28–30 October 2025 (Online)</t>
  </si>
  <si>
    <t>LAMPOVÁ Barbora; ŠMÍD Petr a DOSKOČIL Ivo. 2025. How the Processing of Sardines and Sprats Affects the Adhesion of Lactobacillus spp. in an Intestinal Cell Model. The 6th International Electronic Conference on Foods: Future Horizons in Foods and Sustainability, 28–30 October 2025 (Online)</t>
  </si>
  <si>
    <t>ŠŤASTNÝ Jakub; **IGAKI MEADER Aya; DOHNALOVÁ Michaela; **MARKOVÁ Irena; **HÜTTL Martina; **MALÍNSKÁ Hana; HÖNIG Vladimír; KAČER Petr a **KAČEROVÁ Tereza. 2025. Optimization of Fatty Acid Extraction and Derivatization for GC-MS: An Application on Chicken Liver Tissue. Sborník abstraktů z online konference</t>
  </si>
  <si>
    <t>DOSKOČIL Ivo; LAMPOVÁ Barbora; ŠMÍD Petr a **KOPEC Aneta. 2025. Thermal Processing of Sardines and Sprats Alters Intestinal Permeability and Nitric Oxide Production in Co-Culture Models. The 10th Edition of Innovations in Food Science and Human Nutrition, 14–15 July 2025, Vienna, Austria</t>
  </si>
  <si>
    <t>CHODOVÁ Darina; TŮMOVÁ Eva a **JAN Tyl. 2025. Effect of insect meal supplementation on meat quality in chickens with different growth rates. In: The book of Abstracts Egg&amp;amp;Meat,  September 14 - 17, 2025, Zadar, Croatia, pp.89, EISSN: 2707-7950.</t>
  </si>
  <si>
    <t>CHODOVÁ Darina a TŮMOVÁ Eva. 2025. Emise skleníkových plynů u vykrmovaných kuřat a slepic nosného typu, možnosti jejich ovlivnění. In: Sborník z konference 27.10.2025 &amp;quot;Aktuální poznatky ve výživě a zdraví zvířat a bezpečnosti produktů 2025&amp;quot;, Výzkumný ústav živočišné výroby, v.v.i., s. 28-32. ISBN: 978-80-7403-347-6.</t>
  </si>
  <si>
    <t>ŠUFLIARSKÝ Peter; **POHLOVÁ Linda; ZITA Lukáš; KRUNT Ondřej a VOLEK Zdeněk. 2025. Jsou melasované cukrovarské řízky vhodné pro krmné směsi králíků?. In: Sborník referátů XVIII. Celostátního semináře s mezinárodní účastí, Nové směry v intenzivních a zájmových chovech králíků, Praha-Suchdol, s. 38-39, ISBN: 978-80-7403-339-1</t>
  </si>
  <si>
    <t>VOLEK Zdeněk; ZITA Lukáš; PLACHÝ Vladimír; **KOČÁR Petr a ŠUFLIARSKÝ Peter. 2025. Kompletní krmné směsi pro intenzivně chované králíky z pohledu redukce negativních environmentálních externalit – QL 24010136 „Optimalizace krmných směsí pro faremně chované králíky na základě principů cirkulární ekonomiky“. In: Sborník referátů XVIII. Celostátního semináře s mezinárodní účastí, Nové směry v intenzivních a zájmových chovech králíků, Praha-Suchdol, s. 19-21, ISBN: 978-80-7403-339-1</t>
  </si>
  <si>
    <t>**CIHLÁŘOVÁ Hana a CHODOVÁ Darina. 2025. Reprodukční ukazatele ve velkochovu brojlerových králíků. In: Sborník referátů XVIII. Celostátního semináře s mezinárodní účastí: Nové směry v intenzivních a zájmových chovech králíků, 26. 11.2025, Praha, Česká republika, pp. 44, ISBN 978-80-7403-339-1.</t>
  </si>
  <si>
    <t>FORMÁNKOVÁ HERMAN Soňa; LEGAROVÁ Veronika; KEJDOVÁ RYSOVÁ Lucie; DUCHÁČEK Jaromír a GAŠPARÍK Matúš. 2025. Selektivní zaprahování dojnic na  základě počtu somatických buněk a jejich  následné odstraňování coby forma falšování: Dopady na kvalitu a bezpečnost. Poster s názvem Selektivní zaprahování dojnic na  základě počtu somatických buněk a jejich následné odstraňování coby forma falšování: Dopady na kvalitu a bezpečnost s prezentací výsledků projektů QK21010212 a QK21010123 na konferenci Bezpečnosť a kvalita potravín 2025 Piešťany (Slovensko). ISBN 978-80-8266-081-7 Bezpečnosť a kvalita potravín. Zborník vedeckých prác</t>
  </si>
  <si>
    <t>VOLEK Zdeněk; ŠUFLIARSKÝ Peter; **POHLOVÁ Linda; **TAUBNER Tomáš; ZITA Lukáš a PLACHÝ Vladimír. 2025. Utilization of agri-food byproduct-based diets in rabbit nutrition: impacts on digestibility, nitrogen balance, and pancreatic enzyme activity. In: 8th International Conference on Recycling and Waste Management, Řím, Itálie, s. 23-24.</t>
  </si>
  <si>
    <t>FORMÁNKOVÁ HERMAN Soňa; LEGAROVÁ Veronika; DUCHÁČEK Jaromír; GAŠPARÍK Matúš; KEJDOVÁ RYSOVÁ Lucie a STÁDNÍK Luděk. 2025. Zaprahování dojnic a eradikace mastitid v ekologickém zemědělství. Poster s názvem Zaprahování dojnic a eradikace mastitid v ekologickém zemědělství v rámci XXVII. Dne VÚM v Praze. Sborník abstraktů, posterů a PP prezentací s. 116-118, 29. 5. 2025, Praha.</t>
  </si>
  <si>
    <t>KEJDOVÁ RYSOVÁ Lucie; **CEJNAR Pavel; **NEJESCHLEBOVÁ Hana; LEGAROVÁ Veronika; MASCELLANI BERGO Anna a HAVLÍK Jaroslav. 2025. Klasifikace počtu somatických buněk metodou NMR spektroskopie jako nástroje pro detekci falšování kravského mléka . Posterové sdělení, které bylo prezentováno na konferenci &amp;quot;Den VÚM 2025&amp;quot;. Sborník abstraktů, posterů a PP prezentací s. 119-121, 29. 5. 2025, Praha.</t>
  </si>
  <si>
    <t>ŠEBOVÁ Anna; LEGAROVÁ Veronika; KADLEC Petr; KOUŘIMSKÁ Lenka a JAROLÍMEK Jan. 2025. Potravinársky pavilón Česká zemědělskej univerzity v Praze – unikátne technologické centrum. Bezpečnosť a kvalita potravín. Zborník odborných prác, XXII. vedecká konferencia s medzinárodnou účasťou „Bezpečnosť a kontrola potravín“, Piešťany, 26.-28. 3. 2025, p. 71-73. ISBN 978-80-8266-080-0</t>
  </si>
  <si>
    <t>HÜTTNEROVÁ Kamila; HENDRYCHOVÁ Markéta; TRAKAL Lukáš; MASCELLANI BERGO Anna; TEJNECKÝ Václav a LEBRUN Manhattan. 2025. Root injection with mix of biochar, micorhiza and nutrients can  improve productivity and juice quallity of highly stressed vine  seedlings planted on spoil heap after coal mining. Sborník abstraktů, Pedologické dny  2025 - Antropogenně ovlivněné půdy, 17.-19.9.2025, Most. Česká Zemědělská Univerzita v Praze, 2025, Editorky: Lenka Pavlů a Ivana Galušková,  ISBN: 978-80-213-3497-7.</t>
  </si>
  <si>
    <t>SCARINGI Maria; PINTUS Eliana; NOVÝ Pavel; BOŽIKOVÁ Kateřina; MARŠÍK Petr a ROS-SANTAELLA Jose Luis. 2025. Uncaria tomentosa příznivě ovlivňuje odolnost kančích spermií v různých podmínkách a inhibuje kontaminující bakterie kančího spermatu.</t>
  </si>
  <si>
    <t>SABOLOVÁ Monika; **ZELENKOVÁ Jiřina a KOUŘIMSKÁ Lenka. 2025. Alcohol Consumption During Breastfeeding: A Questionnaire Survey Among Czech Women. Book of Abstracts: 8th IMEKOFOODS conference: Food Safety and Traceability for a Sustainable Future, 22-24 September 2025, Ljubljana, Slovenia, p. 47. ISBN 978-961-264-317-1</t>
  </si>
  <si>
    <t>NEUŽIL BUNEŠOVÁ Věra; MODRÁČKOVÁ Nikol; KRAUSOVÁ Blanka a BROUSILOVÁ Tereza. 2025. Bifidobacterial occurrence and species variability in raw milk. The 6th International Electronic Conference on Foods: Future Horizons in Foods and Sustainability, ONLINE, 28.-30.10.2025, s. 388.</t>
  </si>
  <si>
    <t>MODRÁČKOVÁ Nikol. 2025. Bifidobakterie ve střevní mikrobiotě člověka. XXXI. Luhačovické dny České společnosti alergologie a klinické imunologie a České pneumologické a ftizeologické společnosti, 28.-29.3.2025, Luhačovice.</t>
  </si>
  <si>
    <t>MODRÁČKOVÁ Nikol; NEUŽIL BUNEŠOVÁ Věra; KRAUSOVÁ Blanka a BROUSILOVÁ Tereza. 2025. Bifidogenic effect of prebiotics: a nutritional strategy for gut microbiome modulation. 8th IMEKOFOODS Conference: Food Safety and Traceability for a Sustainable Future, Ljubljana, Slovenia, 22.-24.9.2025, ISBN 978-961-264-317-1, s. 60.</t>
  </si>
  <si>
    <t>MUSIIENKO Daria; CHRPOVÁ Diana a KOUŘIMSKÁ Lenka. 2025. Comparison of sensory quality perceptions of gluten free cookies evaluated by celiac and non celiac people. Book of abstracts of International Scientific Conference on Food Sensory Science: SEASONED in 4 Seasons, Wroclaw 25-26 June 2025, p.31.</t>
  </si>
  <si>
    <t>SZMEK Jan; PĚCHOUČKOVÁ Eva; **ENGLMAIEROVÁ Michaela; **SKŘIVAN Miloš a **SKŘIVANOVÁ Věra. 2025. Dietary effect of carotenoid-biofortified wheat on feed conversion and tissue antioxidant concentrations in broiler chickens. Book Of Abstracts, European´s Poultry Conference Journal, September 14-17, Zadar, Croatia, p.19</t>
  </si>
  <si>
    <t>ŠKVOROVÁ Petra; **ZÁTKOVÁ Eliška; KULMA Martin a KOUŘIMSKÁ Lenka. 2025. Fibre in edible insects. Insects Plus 2025 International Congress, Book of Abstracts, Cloppenburg, Germany, 12-14 May 2025, p. 152, ISSN 0947-7314.</t>
  </si>
  <si>
    <t>SZMEK Jan; **ENGLMAIEROVÁ Michaela; **SKŘIVAN Miloš; **SKŘIVANOVÁ Věra a PĚCHOUČKOVÁ Eva. 2025. Hemp and flax seeds as functional components of feed mixtures for laying hens. New insights and directions in the formulation of feed mixtures, their analysis and the analysis of animal products, 6.11.2025, Prague, ISBN 978-80-7403-348-3</t>
  </si>
  <si>
    <t>MODRÁČKOVÁ Nikol; NEUŽIL BUNEŠOVÁ Věra; KRAUSOVÁ Blanka a INGRIBELLI Eugenio. 2025. Human milk as a growth regulator of infant clostridia. The 6th International Electronic Conference on Foods: Future Horizons in Foods and Sustainability, ONLINE, 28.-30.10.2025, s. 220.</t>
  </si>
  <si>
    <t>**JANOUŠKOVÁ Svatava; **PUMPR Václav; CHRPOVÁ Diana; **TEPLÝ Pavel; **ČAPEK ADAMEC Martin a **STRATILOVÁ URVÁLKOVÁ Eva. 2025. Chemie kolem nás pro přírodovědné a technické obory středních škol a malým rozsahem výuky chemie. Eduko nakladatelství, s.r.o.,  kapitoly Diana Chrpová: Bílkoviny nebo proteiny? Proč jsou důležité?; ADEK! Co znamenají tato čtyři velká písmena?; Vitamin C – záchrana námořníků před kurdějemi; Jednoduché sacharidy a lidský organismus</t>
  </si>
  <si>
    <t>**JANOUŠKOVÁ Svatava; **PUMPR Václav; CHRPOVÁ Diana; **TEPLÝ Pavel; **ČAPEK ADAMEC Martin a **STRATILOVÁ URVÁLKOVÁ Eva. 2025. Chemie kolem nás pro společenskovědní, ekonomické a zdravotnické obory středních škol s malým rozsahem výuky chemie. Eduko nakladatelství s.r.o. Praha; 2025; Kapitoly; Diana Chrpová: Jednoduché sacharidy a lidský organismus ; Sacharidy jako základní energetický zdroj; Máte chuť na sladké?; Je libo sladké bez cukru?; Tuky v potravinách, jíme jich hodně, nebo málo? A kterých?; Máslo, nebo olej. Co je zdravější?; Jaký přirozený tuk zvolit při úpravách pokrmů?; Průmyslově zpracované tuky a zásady jejich skladování; Bílkoviny v živých organismech; Bílkoviny. Živočišné nebo rostlinné?; Bílkoviny nebo proteiny? Proč jsou důležité; Bílkoviny syrové nebo tepelně upravené?; ADEK! Co znamenají tato čtyři velká písmena?; Vitamin C – záchrana námořníků před kurdějemi; „Vita amine“ aneb životně důležité vitaminy skupiny B; Jak prodloužit trvanlivost potravin?; Zase ta „ÉČKA“!</t>
  </si>
  <si>
    <t>**NOVOTNÁ Pavla; **GABROVSKÁ Dana; **LAKNEROVÁ Ivana; **RYSOVÁ Jana; **URBAN Marian; KOUŘIMSKÁ Lenka a **HAJŠLOVÁ Jana. 2025. Infrastruktura METROFOOD-CZ – odborná pomoc v oblasti zemědělství, kvalitních a bezpečných potravin a výživě. Sborník příspěvků, 53. Symposium o nových směrech výroby a hodnocení potravin CzechFoodChem 2025, 18.-20. 5. 2025, s. 91-92, ISBN 978-80-7592-318-9</t>
  </si>
  <si>
    <t>KOUŘIMSKÁ Lenka. 2025. Jedlý hmyz jako zdroj chitinu - sloučeniny s prebiotickým účinkem. Sborník přednášek 19. sympozia Společnosti pro probiotika a prebiotika, Praha, 8. 4. 2025, p. 17. ISBN: 978-80-213-3467-0</t>
  </si>
  <si>
    <t>KOUŘIMSKÁ Lenka; **SLAVÍKOVÁ Aneta a LAMPOVÁ Barbora. 2025. Larvy potemníka moučného jako nová potravina. Bezpečnosť a kvalita potravín. Zborník vedeckých prác. XXII. vedecká konferencia s medzinárodnou účasťou „Bezpečnosť a kontrola potravín“, Piešťany, 26.-28. 3. 2025, p. 130-134. ISBN 978-80-8266-081-7.</t>
  </si>
  <si>
    <t>MODRÁČKOVÁ Nikol; KRAUSOVÁ Blanka; DVOŘÁKOVÁ Štěpánka a NEUŽIL BUNEŠOVÁ Věra. 2025. Mateřské mléko jako růstový regulátor kojeneckých klostridií. Bioprospect - Bulletin Biotechnologické společnosti, ročník 35, číslo 3-4/2025, s. 45-50. ISSN 1210-1737.</t>
  </si>
  <si>
    <t>MAŠLEJOVÁ Anna; ŠUBRTOVÁ SALMONOVÁ Hana; KULMA Martin; ŠKVOROVÁ Petra; ŠVEJSTIL Roman a KOUŘIMSKÁ Lenka. 2025. Microbiological analysis of raw edible insects Tenebrio Molitor, Gryllus assimilis and Locusta migratoria. Insects Plus 2025 International Congress, Book of Abstracts, Cloppenburg, Germany, 12-14 May 2025, p. 147, ISSN 0947-7314.</t>
  </si>
  <si>
    <t>NEUŽIL BUNEŠOVÁ Věra; MODRÁČKOVÁ Nikol; KRAUSOVÁ Blanka; INGRIBELLI Eugenio a VINKLER Jan. 2025. Modulation of newborn and Infant microbiota with prebiotics and probiotics. 8th IMEKOFOODS Conference: Food Safety and Traceability for a Sustainable Future, Ljubljana, Slovenia, 22.-24.9.2025, ISBN 978-961-264-317-1, s. 49.</t>
  </si>
  <si>
    <t>KOUŘIMSKÁ Lenka; ŠKVOROVÁ Petra; LAMPOVÁ Barbora; **KOPECKÁ Anežka; KOUŘIMSKÝ Pavel a KULMA Martin. 2025. Nutritional and sensory value of insects as novel food. Book of Abstracts, XXIII European Conference on Food Chemistry EUROFOODCHEM XXIII, June 11–13, 2025, Bratislava, Slovakia, p. 53. ISBN 978-80-89162-96-3</t>
  </si>
  <si>
    <t>KOUŘIMSKÁ Lenka; **KOPECKÁ Anežka; KULMA Martin; **ŠEBELOVÁ Kateřina a **HAJŠLOVÁ Jana. 2025. Nutritional Value of Edible Insects as Alternative Food and Feed Protein Sources in the Czech Republic. Book of Abstracts: 8th IMEKOFOODS conference: Food Safety and Traceability for a Sustainable Future, 22-24 September 2025, Ljubljana, Slovenia, p. 40. ISBN 978-961-264-317-1</t>
  </si>
  <si>
    <t>KOUŘIMSKÁ Lenka. 2025. Nutritional value of lipids in Insects reared as novel food or livestock feed. Symposium Atherosklerosa 2025, Diagnostika, léčba, prevence, Praha 17.-18. září 2025, p. 39-44. ISBN 978-80-908455-4-1</t>
  </si>
  <si>
    <t>ŠKVOROVÁ Petra; KULMA Martin a KOUŘIMSKÁ Lenka. 2025. Nutřiční kvalita jedlého hmyzu. Bezpečnost a kontrola potravín. Zborník odborných prác, Nitra, 2025, s. 74-78, ISBN 978-80-8266-080-0</t>
  </si>
  <si>
    <t>**POSPÍŠIL Ondřej; **ŠEBELOVÁ Kateřina; **BENEŠ František; **KOPECKÁ Anežka; KULMA Martin; KOUŘIMSKÁ Lenka a **HAJŠLOVÁ Jana. 2025. Processing of Tenebrio molitor larvae prior to food uses. Book of Abstracts, INSECTA 2025, International Conference, 14th – 15th October 2025, Magdeburg, Germany, p. 28.</t>
  </si>
  <si>
    <t>**KUČKOVÁ Štěpánka; **TŮMOVÁ Gabriela; KOUŘIMSKÁ Lenka a **HAJŠLOVÁ Jana. 2025. Proteomická identifikace hmyzu v potravinách pomocí LC-TIMS TOF. Sborník příspěvků, 53. Symposium o nových směrech výroby a hodnocení potravin CzechFoodChem 2025, 18.-20. 5. 2025, s. 23-28, ISBN 978-80-7592-318-9</t>
  </si>
  <si>
    <t>KOUŘIMSKÝ Pavel; MUSIIENKO Daria; KOUŘIMSKÁ Lenka a KULMA Martin. 2025. Sensory properties and nutritional composition of cookies with added insect meal. Book of Abstracts: 8th IMEKOFOODS conference: Food Safety and Traceability for a Sustainable Future, 22-24 September 2025, Ljubljana, Slovenia, p. 59. ISBN 978-961-264-317-1</t>
  </si>
  <si>
    <t>KOUŘIMSKÝ Pavel; MUSIIENKO Daria; KOUŘIMSKÁ Lenka a KULMA Martin. 2025. Sensory quality of cookies with different addition of insects’ meal. Poster presentation at the Insects plus 2025 International Conngress, 12-14 May 2025</t>
  </si>
  <si>
    <t>KULMA Martin; KOUŘIMSKÁ Lenka; **MISHYNA Maryia; **FIRST Tomer; **HIRNET Juliane; **GRABOWSKI Thomas Nils; **MANCINI Simone a **NOWACKA Malgorzata. 2025. Teaching about edible insects: blended intensive programme on insects as food in Prague 2024. INSECT PLUS 2025, International Congress, Book of Abstracts, 12th-14th May 2025, Cloppenburg, Germany, p. 116, ISSN 0947-7314.</t>
  </si>
  <si>
    <t>**POSPÍŠIL Ondřej; **ŠEBELOVÁ Kateřina; **KOPECKÁ Anežka; KOUŘIMSKÁ Lenka; KULMA Martin a **HAJŠLOVÁ Jana. 2025. The effect of killing methods on the composition of yellow mealworm (Tenebrio molitor). INSECT PLUS 2025, International Congress, Book of Abstracts, 12th-14th May 2025, Cloppenburg, Germany, p. 142.</t>
  </si>
  <si>
    <t>KOUŘIMSKÁ Lenka; **KOPECKÁ Anežka; KULMA Martin; **ŠEBELOVÁ Kateřina; **POSPÍŠIL Ondřej a **HAJŠLOVÁ Jana. 2025. Variability of nutritional parameters of insects depending on rearing conditions and subsequent way of killing. INSECT PLUS 2025, International Congress, Book of Abstracts, 12th-14th May 2025, Cloppenburg, Germany, p. 141.</t>
  </si>
  <si>
    <t>ŠKVOROVÁ Petra a KOUŘIMSKÁ Lenka. 2025. Vliv mikrovlnného záření na oxidační stabilitu suchých skořápkových plodů. Sborník příspěvků, 53. Symposium o nových směrech výroby a hodnocení potravin CzechFoodChem 2025, 18.-20. 5. 2025, s. 41, ISBN 978-80-7592-318-9</t>
  </si>
  <si>
    <t>VOKURKOVÁ Petra; TEJNECKÝ Václav; JOHANIS Hana; **KOPECKÝ Jan; **VANÍČEK Jiří a MAREČKOVÁ Marketa. 2025. Vliv rozdílného využívání lesa na množství organického uhlíku. Sborník abstraktů, Pedologické dny  2025 - Antropogenně ovlivněné půdy, 17.-19.9.2025, Most. Česká Zemědělská Univerzita v Praze, 2025, Editorky: Lenka Pavlů a Ivana Galušková,  ISBN: 978-80-213-3497-7.</t>
  </si>
  <si>
    <t>**POSPÍŠIL Ondřej; **ŠEBELOVÁ Kateřina; **BENEŠ František; **KOPECKÁ Anežka; KULMA Martin; KOUŘIMSKÁ Lenka a **HAJŠLOVÁ Jana. 2025. Vliv usmrcení hmyzu na metabolom larev potemníka moučného (T. molitor). Sborník příspěvků, 53. Symposium o nových směrech výroby a hodnocení potravin CzechFoodChem 2025, 18.-20. 5. 2025, s. 28-29, ISBN 978-80-7592-318-9</t>
  </si>
  <si>
    <t>CHRPOVÁ Diana a **PANEK Jan. 2025. Vybraná barviva v potravinách. XLI. MEZINÁRODNÍ KONGRES SKVIMP, na téma Klinická výživa: od specializace přes odbornost k oborové péči s podtitulem, Lékařův průvodce po galaxii výživy, Hradec Králové, hotel a kongresové centrum Nové Adalbertinum , 28. - 30. 5. 2025, www.skvimp.cz ISBN 978-80-7177-065-7</t>
  </si>
  <si>
    <t>**PANEK Jan; CHRPOVÁ Diana a **MACÁŠEK Jaroslav. 2025. Vybrané přídatné látky v průmyslově zpracovaných  potravinách. XLI. MEZINÁRODNÍ KONGRES SKVIMP, na téma Klinická výživa: od specializace přes odbornost k oborové péči s podtitulem, Lékařův průvodce po galaxii výživy, Hradec Králové, hotel a kongresové centrum Nové Adalbertinum , 28. - 30. 5. 2025, www.skvimp.cz ISBN 978-80-7177-065-7</t>
  </si>
  <si>
    <t>CHRPOVÁ Diana a **PANEK Jan. 2025. VYBRANÉ PŘÍDATNÉ LÁTKY V PRŮMYSLOVĚ ZPRACOVANÝCH  POTRAVINÁCH. Symposium je věnováno památce čestné členky SPKF Ing. Ludmily Kazdové, CSc., doc. Ing. Jana Pánka, CSc. a prof. MUDr. Marii Kunešové, CSc., ATHEROSKLEROSA 2025 diagnostika, léčba, prevence, Praha, 17. - 18. září 2025, ISBN 978-80-908455-4-1</t>
  </si>
  <si>
    <t>KOUŘIMSKÁ Lenka a KOUŘIMSKÝ Pavel. 2025. Využití hmyzu v agro-potravinářském sektoru. Sborník LI. konference o jakosti potravin a potravinových surovin, Brno, 4.–6. 3. 2025, s. 153-160.</t>
  </si>
  <si>
    <t>**ŠEBELOVÁ Kateřina; **POSPÍŠIL Ondřej; **KOPECKÁ Anežka; KULMA Martin; KOUŘIMSKÁ Lenka a **HAJŠLOVÁ Jana. 2025. Využití metabolomiky jako nástroje pro autentikaci jedlého hmyzu. Sborník příspěvků, 53. Symposium o nových směrech výroby a hodnocení potravin CzechFoodChem 2025, 18.-20. 5. 2025, s. 21-22, ISBN 978-80-7592-318-9</t>
  </si>
  <si>
    <t>**KOPECKÁ Anežka; LAMPOVÁ Barbora; **ŠEBELOVÁ Kateřina; **POSPÍŠIL Ondřej; KUREČKA Michal; **HAJŠLOVÁ Jana a KOUŘIMSKÁ Lenka. 2025. Základní nutriční hodnoty hmyzu v závislosti na způsobu jeho usmrcení. Sborník příspěvků, 53. Symposium o nových směrech výroby a hodnocení potravin CzechFoodChem 2025, 18.-20. 5. 2025, s. 30-31, ISBN 978-80-7592-318-9</t>
  </si>
  <si>
    <t>BROUSILOVÁ Tereza; MODRÁČKOVÁ Nikol; KRAUSOVÁ Blanka; MUSILOVÁ Šárka; NEUŽIL BUNEŠOVÁ Věra a VLKOVÁ Eva. 2025. Životaschopnost mikroorganismů v probiotických doplňcích stravy v závislosti na teplotě skladování. Sborník přednášek 19. Sympozia Společnosti pro probiotika a prebiotika, 8. 4. 2025, Praha, s.16, ISBN 978-80-213-3467-0.</t>
  </si>
  <si>
    <t>KONRADYOVÁ Veronika; ZUSKOVÁ Eva; RYŠÁNEK Pavel a KAZDA Jan. 2025. Bioprodukty v ochraně řepky olejky proti Verticillium longisporum. Úroda, roč. 73, č. 7, str. 40–44, ISSN: 0139-6013</t>
  </si>
  <si>
    <t>KAZDA Jan. 2025. Jak se pěstují vánoční stromky. Zahrádkář, roč. LVII, č.12, s. 56–59. ISSN 0139-7761</t>
  </si>
  <si>
    <t>KAZDA Jan. 2025. Motýli – škůdci ovoce a zeleniny. Zahrádkář, roč. LVII, č. 8, s. 56–58. ISSN 0139-7761</t>
  </si>
  <si>
    <t>KONRADYOVÁ Veronika. 2025. Nádorovitost kořenů brukvovitých – celkový pohled. Agromanuál, roč. 20, č. 5, s. 42–46. ISSN 1801-7673</t>
  </si>
  <si>
    <t>KAZDA Jan. 2025. Nejčastější škůdci na zahrádce mšice. Zahrádkář, roč. LVII, č. 5, s. 56–58. ISSN 0139-7761</t>
  </si>
  <si>
    <t>KAZDA Jan. 2025. Ochrana jabloní v květnu. Zahrádkář, roč. LVII, č. 5, s. 64–66. ISSN 0139-7761</t>
  </si>
  <si>
    <t>KAZDA Jan. 2025. Ochrana proti škodlivým organizmům u ozimých plodin v podzimním období. Agromanuál, roč. 20, č. 9, s. 43–45. ISSN 1801-7673</t>
  </si>
  <si>
    <t>KAZDA Jan. 2025. Ochrana proti živočišným škůdcům řepky v podzimním období. Agromanuál, roč. 20,  č. 7, s. 58–60. ISSN 1801-7563</t>
  </si>
  <si>
    <t>KAZDA Jan. 2025. Pravé plísně – závažné ohrožení rostlin na zahrádkách. Zahrádkář, roč. LVII, č. 6, s. 56–59. ISSN 0139-7761.</t>
  </si>
  <si>
    <t>KAZDA Jan. 2025. Přezimování škodlivých organizmů na zahradách. Zahrádkář, roč. LVII, č. 11, s. 46–49. ISSN 0139-7761.</t>
  </si>
  <si>
    <t>NOVÁK Matěj. 2025. Přípravky na bázi řepkového oleje, jejich historie a využití. Agromanuál, roč. 20, č. 9–10, s. 57. ISSN 1801-7673</t>
  </si>
  <si>
    <t>MAŇASOVÁ Marie; RYŠÁNEK Pavel; GRIMOVÁ Lenka; SAMKOVÁ Alena; RAŠKA Jan; WENZLOVÁ Jana a ZOUHAR Miloslav. 2025. Úroveň rezistence či tolerance vybraných odrůd ze stávajícího sortimentu aktuálně pěstovaných odrůd řepy cukrové vůči viru žloutenky řepy (BYV). Agromanuál, roč. 20, č. 11–12, s. 18–20. ISSN 1801-7673</t>
  </si>
  <si>
    <t>KAZDA Jan. 2025. Výskyt škodlivých organismů při kompostování. Zahrádkář, roč. LVII, č. 10, s. 56–59. ISSN 0139-7761</t>
  </si>
  <si>
    <t>KAZDA Jan. 2025. Zdravá sadba jahodníku – základ úspěchu pěstování. Zahrádkář, roč. LVII, č. 9, s. 56–58. ISSN 0139-7761.</t>
  </si>
  <si>
    <t>BOKŠOVÁ Aneta a KAZDA Jan. 2025. Změny v obsahu pesticidů v pylu včel po zákazu používání thiaclopridu a chlorpyrifosu. Agromanuál, roč. 20, č. 5, s. 68–71. ISSN 1801-7673</t>
  </si>
  <si>
    <t>DRÁBEK Ondřej. 2025. “Aluminum great material for catalysis - dark side of the story”. 13th Czech-Polish catalytic symposium (CzePoCat), VSB-Technical University of Ostrava, February 6 to 8, 2025. Invited keynote lecture.</t>
  </si>
  <si>
    <t>KODEŠOVÁ Radka; **SADCHENKO Alina; **ŠVECOVÁ Helena; KLEMENT Aleš; FÉR Miroslav; **FEDOROVA Ganna; NIKODEM Antonín a **GRABIC Roman. 2025. Behavior of selected micropollutants originating from treated wastewater and sewage sludge in the soil-water-plant system. Abstracts of presentations given at Challenges and Opportunities in Porous Media Multiphase Flow and Contaminant Transport Research, 54-55.</t>
  </si>
  <si>
    <t>**GRABIC Roman; **ŠVECOVÁ Helena; **KODEŠ Vít a KODEŠOVÁ Radka. 2025. Cizorodé sloučeniny v životním prostředí: od výskytu k vlivu a managementu znečištění. Sborník příspěvků 16. bienální konference CzWA 2025, ISBN 978-80-908629-5-1, 19-20.</t>
  </si>
  <si>
    <t>KODEŠOVÁ Radka; **SADCHENKO Alina; KLEMENT Aleš; FÉR Miroslav; **ŠVECOVÁ Helena; NIKODEM Antonín; ZELINKA Jindřich a **GRABIC Roman. 2025. Co se děje s organickými mikropolutanty v systému půda-voda-rostlina?. Hydrologie malého povodí 2025, Ústav pro hydrodynamiku AVČR, v. v. i., ISBN: 978-80-87117-23-1, 156-159.</t>
  </si>
  <si>
    <t>BORŮVKA Luboš; VAŠÁT Radim; PAVLŮ Lenka; PENÍŽEK Vít; NĚMEČEK Karel a **POGGIO L.. 2025. Consistency of digital soil property maps based on results from different soil surveys in the Czech Republic. NBSS&amp;amp;LUP (2025). Proceedings of 3rd joint workshop on digital soil mapping and GlobalSoilMap (Soil mapping for sustainable land use planning). 21.1. -24.1. 2025, Bengaluru, India, NBSS&amp;amp;LUP publication - TI-O3, p.3</t>
  </si>
  <si>
    <t>KODEŠOVÁ Radka; KOČÁREK Martin; **FERENČÍK Martin; KLEMENT Aleš; FÉR Miroslav a NIKODEM Antonín. 2025. Dissipation of organic micropollutants originating from sewage sludge in three soils. SETAC Europe 34 th Annual Meeting, Abstract Book, Society of Environmental Toxicology and Chemistry Europe (SETAC Europe), ISSN 2310-3043 © 2025, 581.</t>
  </si>
  <si>
    <t>BORŮVKA Luboš; VAŠÁT Radim; **ŠRÁMEK Vít; **NEUDERTOVÁ HELLEBRANDOVÁ Kateřina; **FADRHONSOVÁ Věra a PAVLŮ Lenka. 2025. Effect of rock fragments on soil organic carbon stock estimation and mapping in forest soils of the Czech Republic. Advancing soil knowledge for a sustainable future, Book of abstracts of the communications presented to the VII EUROSOIL Meeting, Seville-Spain, Sept 8-12 2025, Editors: José A. González Pérez and José María de la Rosa Arranz. ISBN: 978-84-09-75471-7, 154.</t>
  </si>
  <si>
    <t>ZÁDOROVÁ Tereza; PENÍŽEK Vít; HRDLIČKA Tomáš; PAVLŮ Lenka; TEJNECKÝ Václav; DRÁBEK Ondřej; VOKURKOVÁ Petra a KODEŠOVÁ Radka. 2025. Formování koluvizemí ve vztahu k historii využívání zemědělské  krajiny. Sborník abstraktů, Pedologické dny  2025 - Antropogenně ovlivněné půdy, 17.-19.9.2025, Most. Česká Zemědělská Univerzita v Praze, 2025, Editorky: Lenka Pavlů a Ivana Galušková,  ISBN: 978-80-213-3497-7.</t>
  </si>
  <si>
    <t>NIKODEM Antonín; KODEŠOVÁ Radka; FÉR Miroslav; KLEMENT Aleš a ZELINKA Jindřich. 2025. How biosolids from the municipal wastewater treatment plant affect soil properties and processes. Advancing soil knowledge for a sustainable future, Book of abstracts of the communications presented to the VII EUROSOIL Meeting, Seville-Spain, Sept 8-12 2025, Editors: José A. González Pérez and José María de la Rosa Arranz. ISBN: 978-84-09-75471-7, 531.</t>
  </si>
  <si>
    <t>FÉR Miroslav; KODEŠOVÁ Radka; NIKODEM Antonín; KLEMENT Aleš; ZELINKA Jindřich a PAVLŮ Lenka. 2025. How treated wastewater and biosolids from the municipal wastewater treatment plant affect carbon dioxide effluxes from soils. Advancing soil knowledge for a sustainable future, Book of abstracts of the communications presented to the VII EUROSOIL Meeting, Seville-Spain, Sept 8-12 2025, Editors: José A. González Pérez and José María de la Rosa Arranz. ISBN: 978-84-09-75471-7, 828.</t>
  </si>
  <si>
    <t>**NOVOTNÝ Radek; TEJNECKÝ Václav; **VALTERA Martin; PAVLŮ Lenka; **FADRHONSOVÁ Věra; **HOLÍK Ladislav; BORŮVKA Luboš a **ŠRÁMEK Vít. 2025. Changes in organic matter and upper mineral soil on clear cuts. EGU-20166, EGU General Assembly 2025, 27.4.-2.5. 2025, Vienna, Austria, https://www.egu25.eu/</t>
  </si>
  <si>
    <t>PAVLŮ Lenka; POUROVÁ Anna; STANĚČEK Štěpán a TEJNECKÝ Václav. 2025. Impact of combined soil-conserving technologies on soil structure stability. Advancing soil knowledge for a sustainable future, Book of abstracts of the communications presented to the VII EUROSOIL Meeting, Seville-Spain, Sept 8-12 2025, Editors: José A. González Pérez and José María de la Rosa Arranz. ISBN: 978-84-09-75471-7, 739.</t>
  </si>
  <si>
    <t>VAŠÁT Radim; VACEK Oldřich a BORŮVKA Luboš. 2025. Introducing a soil diversity-based covariate for digital soil mapping framework. NBSS&amp;amp;LUP (2025). Proceedings of 3rd joint workshop on digital soil mapping and GlobalSoilMap (Soil mapping for sustainable land use planning). 21.1. -24.1. 2025, Bengaluru, India, NBSS&amp;amp;LUP publication - TII-O2, p.9</t>
  </si>
  <si>
    <t>ZELINKA Jindřich; NIKODEM Antonín; FÉR Miroslav; KLEMENT Aleš; **LEPEŠKOVÁ Veronika a KODEŠOVÁ Radka. 2025. Jak moc čistírenské kaly a komposty ovlivní hydraulické vlastnosti půd?. Hydrologie malého povodí 2025, Ústav pro hydrodynamiku AVČR, v. v. i., ISBN: 978-80-87117-23-1, 160-164.</t>
  </si>
  <si>
    <t>KODEŠOVÁ Radka; **SADCHENKO Alina; KLEMENT Aleš; FÉR Miroslav; **ŠVECOVÁ Helena; NIKODEM Antonín a **GRABIC Roman. 2025. Kontaminace vody, půdy a rostlin mikroputanty obsaženými  v závlahové vodě nebo kalech z čistíren odpadních vod. Sborník abstraktů, Pedologické dny  2025 - Antropogenně ovlivněné půdy, 17.-19.9.2025, Most. Česká Zemědělská Univerzita v Praze, 2025, Editorky: Lenka Pavlů a Ivana Galušková,  ISBN: 978-80-213-3497-7.</t>
  </si>
  <si>
    <t>ASH Christopher; TEJNECKÝ Václav a DRÁBEK Ondřej. 2025. Kutná Hora, risk elements and shredded carbord. ICCT -12. mezinárodní chemicko-technologická konference, 14.-16. dubna 2025, Mikulov, Česká republika. Book of abstracts of the 12th International Conference on Chemical Technology. ISBN 978-80-88307-24-2, 163.</t>
  </si>
  <si>
    <t>VACEK Oldřich; DRÁBEK Ondřej; KUNT Miroslav; NĚMEČEK Karel a SPASIĆ Marko. 2025. Lesnické rekultivační arboretum Antonín. Sborník abstraktů, Pedologické dny  2025 - Antropogenně ovlivněné půdy, 17.-19.9.2025, Most. Česká Zemědělská Univerzita v Praze, 2025, Editorky: Lenka Pavlů a Ivana Galušková,  ISBN: 978-80-213-3497-7, 14.</t>
  </si>
  <si>
    <t>KODEŠOVÁ Radka; **KODEŠ Vít; **SADCHENKO Alina; KOČÁREK Martin; FÉR Miroslav; KLEMENT Aleš; **ŠVECOVÁ Helena; NIKODEM Antonín; **GRABIC Roman a **ACKERMANOVÁ Markéta. 2025. Mobilita látek v půdách na území ČR, problematika emergentních organických mikropolutantů vyskytujících se v odpadních a povrchových vodách. Sborník příspěvků 16. bienální konference CzWA 2025, ISBN 978-80-908629-5-1, 445-448.</t>
  </si>
  <si>
    <t>**KODEŠ Vít; KODEŠOVÁ Radka; **SADCHENKO Alina; KOČÁREK Martin; FÉR Miroslav; **ŠVECOVÁ Helena; KLEMENT Aleš; NIKODEM Antonín; **GRABIC Roman a **ROZTOČILOVÁ Hedvika. 2025. Mobility of emergent micropollutants in soils in the Czech Republic, an important factor for assessment of specific groundwater vulnerability. Magdeburger Gewässerschutzseminar 2025, Wasserbewirtschaftung im Einzugsgebiet der Elbe gestern, heute und morgen ~ Tagungsband / Magdeburský seminář o ochraně vod 2025, Hospodaření s vodou v povodí Labe včera, dnes a zítra ~ Sborník, IKSE / MKOL, ISBN 978-3-910400-04-7, 120-122.</t>
  </si>
  <si>
    <t>KODEŠOVÁ Radka; **KODEŠ Vít; **SADCHENKO Alina; KOČÁREK Martin; FÉR Miroslav; **ŠVECOVÁ Helena; KLEMENT Aleš; NIKODEM Antonín a **GRABIC Roman. 2025. Mobility of micropollutants that may occur in surface water used for irrigation, in soil. SETAC Europe 34 th Annual Meeting, Abstract Book, Society of Environmental Toxicology and Chemistry Europe (SETAC Europe), ISSN 2310-3043 © 2025, 631-632.</t>
  </si>
  <si>
    <t>FÉR Miroslav; MAJOROVÁ Michaela; ZELINKA Jindřich; KLEMENT Aleš; NIKODEM Antonín a KODEŠOVÁ Radka. 2025. Může být vlhkostní a teplotní režim půd ovlivněn různým zpracováním půdy?. Hydrologie malého povodí 2025, Ústav pro hydrodynamiku AVČR, v. v. i., ISBN: 978-80-87117-23-1, 122-129.</t>
  </si>
  <si>
    <t>FÉR Miroslav; KODEŠOVÁ Radka; **SADCHENKO Alina; KLEMENT Aleš a NIKODEM Antonín. 2025. Occurence of micropollutants in agricultural soils of the Czech Republic irrigated with river water. Advancing soil knowledge for a sustainable future, Book of abstracts of the communications presented to the VII EUROSOIL Meeting, Seville-Spain, Sept 8-12 2025, Editors: José A. González Pérez and José María de la Rosa Arranz. ISBN: 978-84-09-75471-7, 983.</t>
  </si>
  <si>
    <t>TEJNECKÝ Václav; ONDRAŠÍKOVÁ Natálie Zuzana; PAVLŮ Lenka; PENÍŽEK Vít; DRÁBEK Ondřej a ZÁDOROVÁ Tereza. 2025. Odhad dřívějšího využití půdy na základě změn forem fosforu v hlubokých koluvizemních půdách . Jurkovic, L, Kordík, J, Beňová, N. (Eds), GEOCHÉMIA 2025. Zborník vedeckých príspevkov z konferencie, Štátny geologický ústav Dionýza Štúra, Bratislava 2025, ISBN 978-80-8174-080-0</t>
  </si>
  <si>
    <t>**GRABIC Roman; **SADCHENKO Alina; **NOVÁKOVÁ Petra; **KODEŠ Vít a KODEŠOVÁ Radka. 2025. Ovlivňují závlahy kvalitu podzemních vod v zavlažovaných oblastech? Identifikace nových relevantních polutantů pomocí HPLC/HRMS. Sborník příspěvků 16. bienální konference CzWA 2025, ISBN 978-80-908629-5-1, 338-343.</t>
  </si>
  <si>
    <t>KOZÁK Josef; VALLA Miloš; BORŮVKA Luboš; NĚMEČEK Karel; KOČÁREK Martin; NIKODEM Antonín; JANKŮ Jaroslava; DRÁBEK Ondřej; VACEK Oldřich; PENÍŽEK Vít; KODEŠOVÁ Radka a NĚMEČEK Jan. 2025. Pedologický aspekt rekultivace výsypek. Sborník abstraktů, Pedologické dny  2025 - Antropogenně ovlivněné půdy, 17.-19.9.2025, Most. Česká Zemědělská Univerzita v Praze, 2025, Editorky: Lenka Pavlů a Ivana Galušková,  ISBN: 978-80-213-3497-7.</t>
  </si>
  <si>
    <t>KLEMENT Aleš; KODEŠOVÁ Radka; **KODEŠ Vít; **TOMEŠOVÁ Daniela; KOČÁREK Martin; NIKODEM Antonín a FÉR Miroslav. 2025. Potenciál herbicidu metazachloru a jeho dvou metabolitů ESA a OA migrovat v prostředí půda - voda. Sborník abstraktů, Pedologické dny  2025 - Antropogenně ovlivněné půdy, 17.-19.9.2025, Most. Česká Zemědělská Univerzita v Praze, 2025, Editorky: Lenka Pavlů a Ivana Galušková,  ISBN: 978-80-213-3497-7.</t>
  </si>
  <si>
    <t>KLEMENT Aleš; KODEŠOVÁ Radka; **KODEŠ Vít; **TOMEŠOVÁ Daniela; KOČÁREK Martin; NIKODEM Antonín a FÉR Miroslav. 2025. Potential of the herbicide metazachlor and its two metabolites ESA and OA to migrate in the soil-water environment. Advancing soil knowledge for a sustainable future, Book of abstracts of the communications presented to the VII EUROSOIL Meeting, Seville-Spain, Sept 8-12 2025, Editors: José A. González Pérez and José María de la Rosa Arranz. ISBN: 978-84-09-75471-7, 986.</t>
  </si>
  <si>
    <t>NIKODEM Antonín; KODEŠOVÁ Radka; **KODEŠ Vít; **TOMEŠOVÁ Daniela; FÉR Miroslav; KOČÁREK Martin a KLEMENT Aleš. 2025. Proč metabolity metazachloru ESA a OA snadněji migrují ve vadózní zóně než mateřská látka?. Hydrologie malého povodí 2025, Ústav pro hydrodynamiku AVČR, v. v. i., ISBN: 978-80-87117-23-1, 170-173.</t>
  </si>
  <si>
    <t>KLEMENT Aleš; KODEŠOVÁ Radka; FÉR Miroslav; NIKODEM Antonín a ZELINKA Jindřich. 2025. Projeví se přídavek čistírenského kalu a kompostu v pórovém systému?. Hydrologie malého povodí 2025, Ústav pro hydrodynamiku AVČR, v. v. i., ISBN: 978-80-87117-23-1, 174-176.</t>
  </si>
  <si>
    <t>ŘÍHOVÁ Barbora; TEJNECKÝ Václav; VOKURKOVÁ Petra a **ČERMÁKOVÁ Dominika. 2025. Půdní prostředí a zranitelnost půd oblasti Hamboricho, Etiopie. Sborník abstraktů, Pedologické dny  2025 - Antropogenně ovlivněné půdy, 17.-19.9.2025, Most. Česká Zemědělská Univerzita v Praze, 2025, Editorky: Lenka Pavlů a Ivana Galušková,  ISBN: 978-80-213-3497-7.</t>
  </si>
  <si>
    <t>**HELLER Olivier; **TEN DAMME Loraine; **D&amp;#39;HOSE Tommy; **ARRÁZOLA-VÁSQUEZ Elsa M.; **CHAGAS TORRES Lorena; **EUTENEUER Pia; **GOBERNA Marta; FÉR Miroslav; **JARVIS Nicholas; **KOESTEL John; **LINDAHL Anna; **MEHDI-SCHULZ Bano; **MUNKHOLM Lars J.; **SANTIN Ines a **KELLER Thomas. 2025. Soil management impacts on soil structural properties in ten european long-term experiments. Advancing soil knowledge for a sustainable future, Book of abstracts of the communications presented to the VII EUROSOIL Meeting, Seville-Spain, Sept 8-12 2025, Editors: José A. González Pérez and José María de la Rosa Arranz. ISBN: 978-84-09-75471-7, 685.</t>
  </si>
  <si>
    <t>**HOLZKÄMPER Annelie; **TEN DAMME Loraine; **D&amp;#39;HOSE Tommy; **MEHDI-SCHULZ Bano; **PULLENS Johannes; **LEONHARD Heidi; **MEURER Katharina H. E.; **LUNDSTRÖM C.; **HÖCKERT J.; **ARRÁZOLA VÁSQUEZ E.M.; **BRAITO M.; **BÜRGE D.; **BÜTIKOFER N.; **CHAGAS TORRES Lorena; **COUCHENEY E.; **EUTENEUER Pia; **FEIFEL M.; FÉR Miroslav; **GARRÉ S.; **GOBERNA Marta; **GRAVERSGAARD Morten; **HACEK M.; **HEINZ M.; **HELLER O.; **JARVIS N.; **KELLER T.; KLEMENT Aleš; KODEŠOVÁ Radka; **KOESTEL John; **LINDAHL Anna; **LÖTSCHER J.; **LUNAR-KOCH E.; **MADARAS M.; **MOURA-LIMA E.; **MUNKHOLM L.; NIKODEM Antonín; **PEIER P.; **PÖSCHL S.; **QUINONES-RUIZ X.F.; **SALHOFER K.; **SANTIN I.; **SCHITTLI D.; **SCHREEL J.; **SCHREIBER M.; **SOMMER M. a **TUREK M.E.. 2025. Soil management to mitigate climate change-related precipitation eXtremes - SoilX. EGU-16532, EGU General Assembly 2025, 27.4.-2.5. 2025, Vienna, Austria, https://www.egu25.eu/</t>
  </si>
  <si>
    <t>**KODEŠ Vít; KODEŠOVÁ Radka; **FEDOROVA Ganna; KOČÁREK Martin; FÉR Miroslav; **ŠVECOVÁ Helena; KLEMENT Aleš; **GRABIC Roman; NIKODEM Antonín a **ROZTOČILOVÁ Hedvika. 2025. Specific groundwater vulnerability maps for selected micropollutants. EGU-19984, EGU General Assembly 2025, 27.4.-2.5. 2025, Vienna, Austria, https://www.egu25.eu/</t>
  </si>
  <si>
    <t>ENKHTUYA Enkhtaivan; VACEK Oldřich; VOKURKOVÁ Petra; SPASIĆ Marko; VAŠÁT Radim a DRÁBEK Ondřej. 2025. Temporal changes of soil characteristics on Lítov spoil heap,  Czech Republic. Sborník abstraktů, Pedologické dny  2025 - Antropogenně ovlivněné půdy, 17.-19.9.2025, Most. Česká Zemědělská Univerzita v Praze, 2025, Editorky: Lenka Pavlů a Ivana Galušková,  ISBN: 978-80-213-3497-7.</t>
  </si>
  <si>
    <t>FÉR Miroslav; KLEMENT Aleš; NIKODEM Antonín; PAVLŮ Lenka; **HLISNIKOVSKÝ Lukáš; **ZEMANOVÁ Veronika; MAJOROVÁ Michaela a KODEŠOVÁ Radka. 2025. The effect of different agricultural treatments on carbon sequestration and aggregate stability. EJP Soil, Annual Science Days 2025, 6th-7th Oct 2025, Aarhus, Denmark.</t>
  </si>
  <si>
    <t>KLEMENT Aleš; KODEŠOVÁ Radka; FÉR Miroslav a NIKODEM Antonín. 2025. The effect of sewage sludge and composted sludge on the soil pore system studied using the X-ray computed tomography. Advancing soil knowledge for a sustainable future, Book of abstracts of the communications presented to the VII EUROSOIL Meeting, Seville-Spain, Sept 8-12 2025, Editors: José A. González Pérez and José María de la Rosa Arranz. ISBN: 978-84-09-75471-7, 528.</t>
  </si>
  <si>
    <t>SPASIĆ Marko; VACEK Oldřich; ENKHTUYA Enkhtaivan; TEJNECKÝ Václav a DRÁBEK Ondřej. 2025. The effect of various tree species and time on the process of soil formation on post-mining sites: A common garden experiment under 22 tree species and a chronosequence from Sokolov, Czech Republic. Sborník abstraktů, Pedologické dny  2025 - Antropogenně ovlivněné půdy, 17.-19.9.2025, Most. Česká Zemědělská Univerzita v Praze, 2025, Editorky: Lenka Pavlů a Ivana Galušková,  ISBN: 978-80-213-3497-7.</t>
  </si>
  <si>
    <t>KODEŠOVÁ Radka; RIEZNYK Oleksandra; **ŠVECOVÁ Helena; KLEMENT Aleš; FÉR Miroslav; NIKODEM Antonín a **GRABIC Roman. 2025. The impact of container size on the plant uptake of pharmaceuticals from soil. SETAC Europe 34 th Annual Meeting, Abstract Book, Society of Environmental Toxicology and Chemistry Europe (SETAC Europe), ISSN 2310-3043 © 2025, 701.</t>
  </si>
  <si>
    <t>KODEŠOVÁ Radka; **KODEŠ Vít; **SADCHENKO Alina; KOČÁREK Martin; FÉR Miroslav; **ŠVECOVÁ Helena; KLEMENT Aleš; NIKODEM Antonín a **GRABIC Roman. 2025. The potential of micropollutants in irrigation water to contaminate soil and groundwater. Abstracts of presentations given at Challenges and Opportunities in Porous Media Multiphase Flow and Contaminant Transport Research, 52-53.</t>
  </si>
  <si>
    <t>KODEŠOVÁ Radka; **KODEŠ Vít; **SADCHENKO Alina; KOČÁREK Martin; FÉR Miroslav; **ŠVECOVÁ Helena; KLEMENT Aleš; NIKODEM Antonín a **GRABIC Roman. 2025. The potential of micropollutants originated from irrigation water to contaminate soil and groundwater. Advancing soil knowledge for a sustainable future, Book of abstracts of the communications presented to the VII EUROSOIL Meeting, Seville-Spain, Sept 8-12 2025, Editors: José A. González Pérez and José María de la Rosa Arranz. ISBN: 978-84-09-75471-7, 984.</t>
  </si>
  <si>
    <t>KODEŠOVÁ Radka; **SADCHENKO Alina; KLEMENT Aleš; FÉR Miroslav; **ŠVECOVÁ Helena; NIKODEM Antonín a **GRABIC Roman. 2025. Uptake and accumulation of micropollutants contained in irrigation water or biosolids by plants. Advancing soil knowledge for a sustainable future, Book of abstracts of the communications presented to the VII EUROSOIL Meeting, Seville-Spain, Sept 8-12 2025, Editors: José A. González Pérez and José María de la Rosa Arranz. ISBN: 978-84-09-75471-7, 627.</t>
  </si>
  <si>
    <t>PAVLŮ Lenka; GÁBRIŠOVÁ Oldřiška; ŘÍHOVÁ Barbora a PENÍŽEK Vít. 2025. Utváření zásob uhlíku na vybraných mikrostanovištích výsypek bez technické rekultivace ponechaných spontánní sukcesi. Sborník abstraktů, Pedologické dny  2025 - Antropogenně ovlivněné půdy, 17.-19.9.2025, Most. Česká Zemědělská Univerzita v Praze, 2025, Editorky: Lenka Pavlů a Ivana Galušková,  ISBN: 978-80-213-3497-7.</t>
  </si>
  <si>
    <t>BORŮVKA Luboš; PAVLŮ Lenka; VAŠÁT Radim; **ŠRÁMEK Vít; **NEUDERTOVÁ HELLEBRANDOVÁ Kateřina; **FADRHONSOVÁ Věra a NĚMEČEK Karel. 2025. Vliv druhového složení porostů na vlastnosti lesních půd ve vztahu k potenciální přirozené vegetaci. Sborník abstraktů, Pedologické dny  2025 - Antropogenně ovlivněné půdy, 17.-19.9.2025, Most. Česká Zemědělská Univerzita v Praze, 2025, Editorky: Lenka Pavlů a Ivana Galušková,  ISBN: 978-80-213-3497-7.</t>
  </si>
  <si>
    <t>**MARGOLDOVÁ Anna; REYES ROJAS Jessica; **SKÁLA Jan; **ŽÍŽALA Daniel; PENÍŽEK Vít; HRDLIČKA Tomáš; VANĚK Aleš a ZÁDOROVÁ Tereza. 2025. Vliv environmentálních faktorů na variabilitu černozemních půd  v České Republice. Sborník abstraktů, Pedologické dny  2025 - Antropogenně ovlivněné půdy, 17.-19.9.2025, Most. Česká Zemědělská Univerzita v Praze, 2025, Editorky: Lenka Pavlů a Ivana Galušková,  ISBN: 978-80-213-3497-7.</t>
  </si>
  <si>
    <t>KUČÍREK Marek; TEJNECKÝ Václav; PAVLŮ Lenka; DRÁBEK Ondřej; VOKURKOVÁ Petra; **VALTERA Martin a **NOVOTNÝ Radek. 2025. Vliv managmentu těžebních zbytků na chování rizikových prvků v půdách kalamitních kůrovcových holin. Sborník abstraktů, Pedologické dny  2025 - Antropogenně ovlivněné půdy, 17.-19.9.2025, Most. Česká Zemědělská Univerzita v Praze, 2025, Editorky: Lenka Pavlů a Ivana Galušková,  ISBN: 978-80-213-3497-7.</t>
  </si>
  <si>
    <t>PAVLŮ Lenka; POUROVÁ Anna; STANĚČEK Štěpán a TEJNECKÝ Václav. 2025. Vliv půdoochranných technologií a jejich kombinace na stabilitu struktury půdy. Sborník abstraktů, Pedologické dny  2025 - Antropogenně ovlivněné půdy, 17.-19.9.2025, Most. Česká Zemědělská Univerzita v Praze, 2025, Editorky: Lenka Pavlů a Ivana Galušková,  ISBN: 978-80-213-3497-7.</t>
  </si>
  <si>
    <t>FÉR Miroslav; ABDUL Majid; KLEMENT Aleš; NIKODEM Antonín; PAVLŮ Lenka; **HLISNIKOVSKÝ Lukáš; **ZEMANOVÁ Veronika a KODEŠOVÁ Radka. 2025. Vliv různého zpracování zemědělské půdy na sekvestraci uhlíku a stabilitu agregátů. Sborník abstraktů, Pedologické dny  2025 - Antropogenně ovlivněné půdy, 17.-19.9.2025, Most. Česká Zemědělská Univerzita v Praze, 2025, Editorky: Lenka Pavlů a Ivana Galušková,  ISBN: 978-80-213-3497-7.</t>
  </si>
  <si>
    <t>MAJOROVÁ Michaela; FÉR Miroslav; KLEMENT Aleš; NIKODEM Antonín; ZELINKA Jindřich a KODEŠOVÁ Radka. 2025. Vliv upraveného a kompostovaného kalu z čistírny odpadních vod  na vlhkostní a tepelný režim půd. Sborník abstraktů, Pedologické dny  2025 - Antropogenně ovlivněné půdy, 17.-19.9.2025, Most. Česká Zemědělská Univerzita v Praze, 2025, Editorky: Lenka Pavlů a Ivana Galušková,  ISBN: 978-80-213-3497-7.</t>
  </si>
  <si>
    <t>ZELINKA Jindřich; NIKODEM Antonín; FÉR Miroslav; KLEMENT Aleš a KODEŠOVÁ Radka. 2025. Vliv upraveného čistírenského kalu a kompostovaného kalu  na půdní vlastnosti a emise CO2 z půdy. Sborník abstraktů, Pedologické dny  2025 - Antropogenně ovlivněné půdy, 17.-19.9.2025, Most. Česká Zemědělská Univerzita v Praze, 2025, Editorky: Lenka Pavlů a Ivana Galušková,  ISBN: 978-80-213-3497-7.</t>
  </si>
  <si>
    <t>**SADCHENKO Alina; **NOVÁKOVÁ Petra; **ŠVECOVÁ Helena; KODEŠOVÁ Radka; **KODEŠ Vít; KLEMENT Aleš; FÉR Miroslav; NIKODEM Antonín a **GRABIC Roman. 2025. Výskyt a distribuce léčiv, pesticidů a jejich metabolitů mezi závlahovou vodou, půdou, plodinami a podzemní vodou v Polabí a Podyjí. Sborník příspěvků 16. bienální konference CzWA 2025, ISBN 978-80-908629-5-1, 449-452.</t>
  </si>
  <si>
    <t>NIKODEM Antonín; KODEŠOVÁ Radka; **SADCHENKO Alina; FÉR Miroslav; KLEMENT Aleš; **ŠVECOVÁ Helena a **GRABIC Roman. 2025. Výskyt mikropolutantů v zemědělských půdách ČR zavlažovaných říční vodou. Sborník abstraktů, Pedologické dny  2025 - Antropogenně ovlivněné půdy, 17.-19.9.2025, Most. Česká Zemědělská Univerzita v Praze, 2025, Editorky: Lenka Pavlů a Ivana Galušková,  ISBN: 978-80-213-3497-7.</t>
  </si>
  <si>
    <t>**ŠVECOVÁ Helena; KODEŠOVÁ Radka; **NOVÁKOVÁ Petra a **GRABIC Roman. 2025. Využití odpadní vody v zemědělství: Může závlahová voda ovlivnit podzemní vody?. Sborník příspěvků 16. bienální konference CzWA 2025, ISBN 978-80-908629-5-1, 344-347.</t>
  </si>
  <si>
    <t>HRDLIČKA Tomáš; **KORDOŠOVÁ Emma; ZÁDOROVÁ Tereza a PENÍŽEK Vít. 2025. Vývoj obsahu půdního uhlíku v antropozemích na výsypce  Pokrok lomu Bílina. Sborník abstraktů, Pedologické dny  2025 - Antropogenně ovlivněné půdy, 17.-19.9.2025, Most. Česká Zemědělská Univerzita v Praze, 2025, Editorky: Lenka Pavlů a Ivana Galušková,  ISBN: 978-80-213-3497-7.</t>
  </si>
  <si>
    <t>TEJNECKÝ Václav; SPASIĆ Marko; VOKURKOVÁ Petra; PAVLŮ Lenka; VACEK Oldřich a DRÁBEK Ondřej. 2025. Vývoj půd v čase a co je to vlastně půda?. TĚŽBA a její dopady na životní prostředí XI, 25. a 26. září 2025, Petráková Kánská Klára (Edit.), str. 72</t>
  </si>
  <si>
    <t>TEJNECKÝ Václav; PAVLŮ Lenka; **VALTERA Martin; DRÁBEK Ondřej; HESOUNOVÁ Tereza; PEKAROVIČ Samuel; NĚMEČEK Karel; VOKURKOVÁ Petra; BORŮVKA Luboš; **FADRHONSOVÁ Věra a **NOVOTNÝ Radek. 2025. Změna v zastoupení nízkomolekulárních organických kyselin a  forem dusíku v půdách kalamitních holin. Sborník abstraktů, Pedologické dny  2025 - Antropogenně ovlivněné půdy, 17.-19.9.2025, Most. Česká Zemědělská Univerzita v Praze, 2025, Editorky: Lenka Pavlů a Ivana Galušková,  ISBN: 978-80-213-3497-7.</t>
  </si>
  <si>
    <t>CHMELÍKOVÁ Eva; KHEILOVÁ Kateřina a TYMICH HEGROVÁ Pavla. 2025. Tepelný stres - skrytý nepřítel produkce i reprodukce. Náš chov, 5/2025, ročník LXXXIV, strana 49-53</t>
  </si>
  <si>
    <t>JOZÍFEK Miroslav a PETRŽELA Benjamín. 2025. Can Fungi Clean the Ocean? Exploring the Oil Sorption Potential of Mycelium Biocomposites. Poster a příspěvek do sborníku na The 6th International Multidisciplinary Conference for Young Researchers (MCYR)</t>
  </si>
  <si>
    <t>**SOTOLÁŘ Radek; LAMPÍŘ Lubomír; **SOTOLÁŘOVÁ Oldřiška a **DANKO Richard. 2025. SROVNÁNÍ HLAVNÍCH PARAMETRŮ UVOLOGICKÝCH, ANALYTICKÝCH A MORTALITY RÉVOVÝCH KEŘŮ ODRŮD HIBERNAL A CERASON NAŠTĚPOVANÝCH NA NĚKOLIKA PODNOŽÍCH BĚHEM 16 LET. Vliv abiotických a biotických stresorů na vlastnosti rostlin 2025 (sborník recenzovaných vědeckých prací).Praha, ČZU v Praze, 18.-19.9. 2025: 283-296. ISBN: 978-80-89408-39-9</t>
  </si>
  <si>
    <t>LAMPÍŘ Lubomír; **SOTOLÁŘ Radek; **SOTOLÁŘOVÁ Oldřiška a **ŠULDES Jaroslav. 2025. SROVNÁNÍ POKUSU SE ZÁVLAHOU A RŮZNÝMI PODNOŽEMI NA DVOU ODLIŠNÝCH LOKALITÁCH U ODRŮDY SAUVIGNON BLANC. Vliv abiotických a biotických stresorů na vlastnosti rostlin 2025 (sborník recenzovaných vědeckých prací).Praha, ČZU v Praze, 18.-19.9. 2025: 283-296. ISBN: 978-80-89408-39-9</t>
  </si>
  <si>
    <t>KZKA</t>
  </si>
  <si>
    <t>EZECHEL Miroslav; **KRISTLÍK Petr a **PYTLOUN Ladislav. 2025. Botanická zahrada při České zahradnické akademii Mělník. In: Chytrá, M. Procházková, A., Sekerka P. (eds.): Botanické zahrady a arboreta České republiky, Academia, Unie botanických zahrad České republiky, Praha, s. 203-2013. ISBN: 978-80-200-3638-4</t>
  </si>
  <si>
    <t>JEBAVÝ Matouš. 2025. Den architektury - krajinářské a urbanistické řešení kampusu ČZU, Praha - Suchdol.</t>
  </si>
  <si>
    <t>KUNT Miroslav; VACEK Oldřich a **ČECHOVÁ Kateřina. 2025. Jedna z největších zelených stěn v Evropě vznikla nedaleko Prahy. Zpravodajství České televize ze dne 30.11.2025: https://www.ceskatelevize.cz/porady/11633975240-veda-24/225411058340038/cast/1154387/</t>
  </si>
  <si>
    <t>VACEK Oldřich; DRÁBEK Ondřej; KUNT Miroslav; NĚMEČEK Karel a **SPASIČ Marko. 2025. Lesnické rekultivační arboretum Antonín. Pedologické dny  2025 - Antropogenně ovlivněné půdy. Sborník abstraktů. 17.-19.9.2025. s. 14-14. ISBN: 978-80-213-3497-7.</t>
  </si>
  <si>
    <t>JEBAVÝ Matouš. 2025. Přehlídka diplomových prací.</t>
  </si>
  <si>
    <t>EZECHEL Miroslav. 2025. Uplatnění introdukovaných stálezelených listnatých dřevin v okrasném zahradnictví. Sborník abstraktů/příspěvků z informačního semináře Aspekty související s využíváním introdukovaných dřevin v lesnictví, krajinářství a okrasném zahradnictví, 4. listopadu 2025, Výzkumný ústav lesního hospodářství a myslivosti, v. v. i., Strnady, s. 19-20. ISBN: 978-80-7417-292-2</t>
  </si>
  <si>
    <t>JEBAVÝ Matouš; TOMSOVÁ Jitka; SOUŠEK POJEROVÁ Gabriela; ROITH Matyáš; PAZ Helena; TURBA Maxim; SEDLÁČKOVÁ Lucie; VANĚK Jan; HNÍZDIL Aleš a KADLECOVÁ Petra. 2025. Vernisáž a výstava ateliérových a bakalářských prací za letní semestr 2024/25.</t>
  </si>
  <si>
    <t>JEBAVÝ Matouš; TOMSOVÁ Jitka; TURBA Maxim; SEDLÁČKOVÁ Lucie; HALAMOVÁ Jana; VANĚK Jindřich; PAZ Helena; GRULICH Jiří; ROITH Matyáš; VANĚK Jan; SOUŠEK POJEROVÁ Gabriela a HNÍZDIL Aleš. 2025. Vernisáž a výstava ateliérových prací za zimní semestr 2024/25.</t>
  </si>
  <si>
    <t>**NAHIRNIĆ-BESHKOVA A.; **SHAMSHEV Igor; BARTÁK Miroslav a **ĐORĐEVIĆ V.. 2025. The first records of the pollinators of Gymnadenia frivaldii (Orchidaceae) on the Balkan Peninsula. Příspěvek na konferenci - poster presentations</t>
  </si>
  <si>
    <t>**ROHÁČEK Jindřich a BARTÁK Miroslav. 2025. Updated checklist of the Cremifaniidae McAlpine, 1963 (Diptera) of Czechia and Slovakia. Článek v Biodiversity &amp;amp; Environment - Checklist of some Diptera families of Czechia and Slovakia . Volume 17, special issue, Prešov 2025</t>
  </si>
  <si>
    <t>**ROHÁČEK Jindřich a BARTÁK Miroslav. 2025. Updated checklist of the Milichiidae Schiner, 1862 (Diptera) of Czechia and Slovakia. Publikace v Biodiversity &amp;amp; Environment - Checklist of some Diptera families of Czechia and Slovakia, Volume17 , Special Issue Prešov 2025</t>
  </si>
  <si>
    <t xml:space="preserve">STAŠ Jan; PETRTÝL Miloslav; VERNER Vladimír a ROUBÍK Hynek. 2024. Where Sand Meets Water: the Potential of Extensive Aquaculture in the Western Province of Zambia. </t>
  </si>
  <si>
    <t>Česká zemědělská univerzita v Praze. 2025. Ověřená technologie pěstebních systémů využívajících pomocné plodiny v porostech brambor při uplatnění systémů odkameňování půdy. [Ověřená technologie] Původci: BRANT Václav; HOLEJŠOVSKÝ Jiří; PROCHÁZKA Pavel a KROULÍK Milan. Česká zemědělská univerzita v Praze. Identifikační číslo: TH03010409.</t>
  </si>
  <si>
    <t>ověřená technologie</t>
  </si>
  <si>
    <t>Česká zemědělská univerzita v Praze. 2025. Technologie pěstování a silážování selenizované kukuřice. [Ověřená technologie] Původci: SZÁKOVÁ Jiřina; TLUSTOŠ Pavel; KAPLAN Lukáš; MRŠTINA Tomáš; PRAUS Lukáš; STÁDNÍK Luděk a DUCHÁČEK Jaromír. Česká zemědělská univerzita v Praze. Identifikační číslo: KAVR FAPPZ.</t>
  </si>
  <si>
    <t>Ověřená technologie</t>
  </si>
  <si>
    <t>Česká zemědělská univerzita v Praze. Hnojivo na bázi kompostu. MERCL Filip; HŘEBEČKOVÁ Tereza; KOŠNÁŘ Zdeněk a TLUSTOŠ Pavel. 39083. Uděl.: 2025-12-18.</t>
  </si>
  <si>
    <t>Česká zemědělská univerzita v Praze. Směs pro založení vermikompostu na bázi akvakulturního kalu a způsob vermikompostování akvakulturního kalu. HANČ Aleš a MÍCHAL Pavel. Přihl.: . Uděl.: 2025-06-25. 310 451.</t>
  </si>
  <si>
    <t>Patent</t>
  </si>
  <si>
    <t>Jihočeská univerzita v Českých Budějovicích, Výzkumný ústav mlékárenský s.r.o., Česká zemědělská univerzita v Praze. 2025. Použití přípravku na bázi mykoparazitických hub v biologické ochraně luskovin. [Ověřená technologie] Původci: **BOHATÁ Andrea; **KONVALINA Petr; **LENCOVÁ Jana; **PERNÁ Kristýna; **KOPECKÝ Marek; **HOANG Trong Nghia; **BÁRTA Jan; DVOŘÁK Petr; KRÁL Martin; **KAVKOVÁ Miloslava a **HODAN Petr. Jihočeská univerzita v Českých Budějovicích, Výzkumný ústav mlékárenský s.r.o., Česká zemědělská univerzita v Praze. Identifikační číslo: QK22010255-V9.</t>
  </si>
  <si>
    <t>Poloprovoz, ověřená technologie, odrůda, plemeno, léčebný postup</t>
  </si>
  <si>
    <t>Výzkumný ústav mlékárenský s.r.o., Jihočeská univerzita v Českých Budějovicích, Česká zemědělská univerzita v Praze. 2025. Technologie použití antifungálně účinného přípravku na bázi bakterií mléčného kvašení v biologické ochraně luskovin. [Ověřená technologie] Původci: **KAVKOVÁ Miloslava; **BAZALOVÁ Olga; **CIHLÁŘ Jaromír; **KONVALINA Petr; **BOHATÁ Andrea; **LENCOVÁ Jana; DVOŘÁK Petr a **HODAN Petr. Výzkumný ústav mlékárenský s.r.o., Jihočeská univerzita v Českých Budějovicích, Česká zemědělská univerzita v Praze. Identifikační číslo: QK22010255-V8.</t>
  </si>
  <si>
    <t>Česká zemědělská univerzita v Praze. 2025. (Vermi)kompostování směsi bioodpadu s přídavkem biocharu. [Ověřená technologie] Původci: HŘEBEČKOVÁ Tereza; KOŠNÁŘ Zdeněk; MERCL Filip; KRAUS Kamil; MÍCHAL Pavel a TLUSTOŠ Pavel. Česká zemědělská univerzita v Praze. Identifikační číslo: KAVR FAPPZ.</t>
  </si>
  <si>
    <t>Výzkumný ústav bramborářský Havlíčkův Brod, s.r.o.. 2025. Technologie využití slaměného mulče, jako prostředku ke snížení náletu mšic do množitelských porostů brambor a omezení přenosu virových chorob. [Ověřená technologie] Původci: **DOLEŽAL Petr; **HAUSVATER Ervín; **ŠEDOVÁ Anna; **EXNAROVÁ Jana; SEDLÁK Petr a SEDLÁKOVÁ Vladimíra. Výzkumný ústav bramborářský Havlíčkův Brod, s.r.o.. Identifikační číslo: OCH/OT/01/2025 .</t>
  </si>
  <si>
    <t>Česká zemědělská univerzita v Praze. 2025. Technologie ochrany skladované zeleniny pomocí odparníků tymiánové esence. [Ověřená technologie] Původci: MAŇASOVÁ Marie; ZOUHAR Miloslav; WENZLOVÁ Jana a MAZÁKOVÁ Jana. Česká zemědělská univerzita v Praze. Identifikační číslo: Technologie skladování.</t>
  </si>
  <si>
    <t>Česká zemědělská univerzita v Praze. 2025. Technologie omezení negativního vlivu virových žloutenek při pěstování řepy cukrové. [Ověřená technologie] Původci: MAŇASOVÁ Marie; ZOUHAR Miloslav; RYŠÁNEK Pavel; GRIMOVÁ Lenka; SAMKOVÁ Alena; RAŠKA Jan; WENZLOVÁ Jana; **VALÍK Hynek; **PAVLŮ Klára; **CHOCHOLA Jaromír a **DOUDA Ondřej. Česká zemědělská univerzita v Praze. Identifikační číslo: Pěstební technologie.</t>
  </si>
  <si>
    <t xml:space="preserve"> Kvantifikace změn půdního uhlíku na odlesněných plochách po kalamitních těžbách a jejich predikce v souvislosti s postupem kůrovcové kalamity. **NOVOTNÝ Radek; **ŠRÁMEK Vít; **FADRHONSOVÁ Věra; **KACÁLEK Dušan; **HELLEBRANDOVÁ Kateřina; TEJNECKÝ Václav; BORŮVKA Luboš; PAVLŮ Lenka; DRÁBEK Ondřej; **VALTERA Martin a **HOLÍK Ladislav.In: MZe.  MZE-4122/2025-16212. 2025.  https://www.vulhm.cz/files/uploads/2025/03/QK22020217_Hkonc_text_final.pdf</t>
  </si>
  <si>
    <t>výsledek s právní ochranou</t>
  </si>
  <si>
    <t>**KOZLÍKOVÁ Edita; BÁRTOVÁ Eva a ČADKOVÁ Zuzana. Comparation of morphological and molecular identification of Apodemus species and AP-PCR optimalization. In: XXVII. KONFERENCE MLADÝCH VĚDECKÝCH PRACOVNÍKŮ S MEZINÁRODNÍ ÚČAST. VETUNI Brno:Veterinární univerzita Brno, 2025, s. 78-80, 978-80-7305-995-8.</t>
  </si>
  <si>
    <t>sborník</t>
  </si>
  <si>
    <t>PAŘÍZKOVÁ Tereza; ČADKOVÁ Zuzana; DOSKOČIL Ivo; PRAUS Luděk; SZÁKOVÁ Jiřina a TLUSTOŠ Pavel. Chování tasemnice in vitro v interakci se střevními buňkami. In: Racionální použití hnojiv - zaměřené na půdní úrodnost, organickou hmotu v půdě, použití statkových a minerálních . Kamýcká 129, 165 00 Praha- Suchdol:Česká zemědělská univerzita v Praze, 2025, s. 145-148, 978-80-213-3526-4.</t>
  </si>
  <si>
    <t>HRUŠKA Adam; LEV Jakub; HAMOUZ Pavel; PAVLÍČEK Josef a KROULÍK Milan. 2025. Software detekce plevelů v porostu zelí. Původci: HRUŠKA Adam; LEV Jakub; HAMOUZ Pavel; PAVLÍČEK Josef a KROULÍK Milan. Identifikační číslo: SW2025_1_3.</t>
  </si>
  <si>
    <t>software</t>
  </si>
  <si>
    <t>LEV Jakub; HRUŠKA Adam; HAMOUZ Pavel; PAVLÍČEK Josef a KROULÍK Milan. 2025. Cabbage Tracker. Původci: LEV Jakub; HRUŠKA Adam; HAMOUZ Pavel; PAVLÍČEK Josef a KROULÍK Milan. Identifikační číslo: SW2025_2_3.</t>
  </si>
  <si>
    <t>TÜRKOTT Luboš; MOŽNÝ Martin; OPATRNÝ Martin; POTOPOVÁ Vera a HROMADA Zdeněk. 2023. Webová aplikace Agropočasí. Původci: TÜRKOTT Luboš; MOŽNÝ Martin; OPATRNÝ Martin; POTOPOVÁ Vera a HROMADA Zdeněk. Identifikační číslo: Agropočasí.</t>
  </si>
  <si>
    <t>KUNT Miroslav; ŠÍMOVÁ Petra a **HORÁČEK Petr. 2025. Dendroflóra 018. Původci: KUNT Miroslav; ŠÍMOVÁ Petra a **HORÁČEK Petr. Identifikační číslo: Dendroflóra 018.</t>
  </si>
  <si>
    <t>KUNT Miroslav; **HORÁČEK Petr a KUNTOVÁ Markéta. 2025. software Dendrologická databáze. Původci: KUNT Miroslav; **HORÁČEK Petr a KUNTOVÁ Markéta. Identifikační číslo: Dendrologická databáze 9.0.</t>
  </si>
  <si>
    <t>KUNT Miroslav; **BUJALKA Marián a **SKŘIVÁNEK Martin. 2025. software GT facility. Původci: KUNT Miroslav; **BUJALKA Marián a **SKŘIVÁNEK Martin. Identifikační číslo: 2.6.0.</t>
  </si>
  <si>
    <t>**AIDELOMON Emmanuel Onosimuan; ČÍTEK Jaroslav; **KERNEROVÁ Naděžda a **TEJML Petr. A comparison of temporary crating and farrowing crates on sow and piglet productivity. In: Research in pig breeding . Výzkumný ústav živočišné výroby v.v.i.:Výzkumný ústav živočišné výroby v.v.i., 2025, s. 7-8, 978-80-7403-346-9.</t>
  </si>
  <si>
    <t>stať ve sborníku</t>
  </si>
  <si>
    <t>LOKVENCOVÁ Kristýna; KLÍMOVÁ Kristýna; ZADINOVÁ Kateřina; STUPKA Roman a ČÍTEK Jaroslav. Detection of tail biting in pigs using image analysis. In: Research in pig breeding . Výzkumný ústav živočišné výroby v.v.i.:Výzkumný ústav živočišné výroby v.v.i., 2025, s. 22-22, 978-80-7403-346-9.</t>
  </si>
  <si>
    <t>**BEZDÍČEK Jiří; **SEKANINOVÁ Jana; DUCHÁČEK Jaromír; **JANKŮ Martina; **PETŘIVALSKÝ Marek; **LUHOVÁ Lenka; **NESVADBOVÁ Andrea; GAŠPARÍK Matúš; CODL Radim a STÁDNÍK Luděk. Oxidative stress in the peripartum period of dairy cows. In: 30 th Symposium of Biology and Immunology of Reproduction. Liblice:Symposium of Biology and Immunology of Reproduction, 2025, s. 43-43, 000000.</t>
  </si>
  <si>
    <t>ZADINOVÁ Kateřina; KLÍMOVÁ Kristýna; LOKVENCOVÁ Kristýna; STUPKA Roman a ČÍTEK Jaroslav. Relationship between tail docking and the occurrence of cannibalism in pig farming in the Czech Republic. In: Research in pig breeding . Výzkumný ústav živočišné výroby v.v.i.:Výzkumný ústav živočišné výroby v.v.i., 2025, s. 25-25, 978-80-7403-346-9.</t>
  </si>
  <si>
    <t>KLÍMOVÁ Kristýna; LOKVENCOVÁ Kristýna; ZADINOVÁ Kateřina; STUPKA Roman a ČÍTEK Jaroslav. The vocalisation of pigs as an indicator of aggressive behaviour. In: Research in pig breeding . Výzkumný ústav živočišné výroby v.v.i.:Výzkumný ústav živočišné výroby v.v.i., 2025, s. 16-16, 978-80-7403-346-9.</t>
  </si>
  <si>
    <t>HAVLÍK Jaroslav; MASCELLANI BERGO Anna; **GONDAS Petr a **MATAK Lubomir. 1H NMR spectral database for Czech wine quality control. In: Metabolomics 2025. Prague:Metabolomics society, 2025, s. 84-84, -.</t>
  </si>
  <si>
    <t>JURKANINOVÁ Lucie; BUREŠOVÁ Barbora; KOTÍKOVÁ Zora; **ORSÁK Matyáš a **MARTINEK Petr. Anthocyanin-pigmented black wheat variety AF Zora: A promising source of bioactive compounds for nutritional and functional bakery applications. In: Proceedings of the 21st ICC Conference 2025: Cereals and Pulses – Bridging Science and Innovation to Drive the Transformation of the Food System. Vienna:ICC – International Association for Cereal Science and Technology, 2025, s. 126-126,</t>
  </si>
  <si>
    <t>LEE Saet Byeol; **DUBES Pavel; MASCELLANI BERGO Anna; **MARCINIAK Jacek; **HURYCHOVA Jana; **KAMLER Martin; **PURNOCH Vojtech; KILLER Jiří; **HLINAKOVA Lucie; **TITERA Dalibor; **CINEK Ondřej; **CAROLAN James; **HYRSL Pavel a HAVLÍK Jaroslav. Bacterial supplementation shapes honey bee gut microbiota, metabolism and proteome under controlled and field  conditions. In: Apimondia 2025. Copenhagen:Apimondia, 2025, s. 249-249, -.</t>
  </si>
  <si>
    <t>JURKANINOVÁ Lucie; ADEMU Enemona; BUREŠOVÁ Barbora; KOTÍKOVÁ Zora a ORSÁK Matyáš. Black wheat bran (Triticum aestivum L. cv. AF Zora) as a source of anthocyanins: Extraction optimization and potential for natural food colorants. In: Proceedings of the 21st ICC Conference 2025: Cereals and Pulses – Bridging Science and Innovation to Drive the Transformation of the Food System. Vienna:ICC – International Association for Cereal Science and Technology, 2025, s. 125-125, není uvedeno.</t>
  </si>
  <si>
    <t>HAVLÍK Jaroslav; LEE Saet Byeol; **DOBES Pavel; **HYRSL Pavel; MASCELLANI BERGO Anna; **KAMLER Martin a **TITERA Dalibor. Dual effect of S-methyl-L-cysteine sulfoxide from rapeseed nectar on honey bee health. In: Apimondia 2025. Copenhagen:Apimondia, 2025, s. 48-48, -.</t>
  </si>
  <si>
    <t>HAVLÍK Jaroslav; MASCELLANI BERGO Anna; TOMISOVÁ Kateřina a MARŠÍK Petr. FERULIC ACID METABOLISM IN THE GUT: IDENTIFICATION OF METABOTYPES AND THEIR MICROBIAL ASSOCIATIONS. In: 5th International Conference on FOOD BIOACTIVES &amp;amp; HEALTH. MARSEILLE:FBHC 2025 Organizing Committee, 2025, s. 74-74, -.</t>
  </si>
  <si>
    <t>JURKANINOVÁ Lucie; KUČEROVÁ Iva; **DVOŘÁČEK Václav; TAUCHEN Jan a FRAŇKOVÁ Adéla. Grape pomace as a natural ingredient in muffin technology. In: Proceedings of the 21st International Conference on Polysaccharides–Glycoscience. Praha:Czech Chemical Society, 2025, s. 39-41, 978-80-88307-17-4.</t>
  </si>
  <si>
    <t>ROY CHOWDHURY Chandrama; JENÍČKOVÁ Eliška; TOMISOVÁ Kateřina; HAVLÍK Jaroslav a **SMEJKAL Karel. Impact of prenylated phytochemicals on the bacterial communication and  host-cell-microbe interaction. In: Book of Conference Proceedings 1 st INFOGUT  Annual Meeting. Bologna:University of Bologna, 2025, s. 35-36, 978885497210.</t>
  </si>
  <si>
    <t>DENGIZ Buse; KILLER Jiří a HAVLÍK Jaroslav. Isolation of The Probiotic Strains from Honeybees and Assessment of Their Effect on Honeybee Health. In: Apimondia 2025. Copenhagen:Apimondia 2025, 2025, s. 383-383, -.</t>
  </si>
  <si>
    <t>MASCELLANI BERGO Anna. Journal club: Multi-omics in in vitro colon models. In: Book of Conference Proceedings 1 st INFOGUT  Annual Meeting. Bologna:University of Bologna, 2025, s. 87-87, 978885497210.</t>
  </si>
  <si>
    <t>LEE Saet Byeol; HAVLÍK Jaroslav; **KAMLER Martin a **TITERA Dalibor. Metabolomic Insights into Honey Bees: How Season, Caste, and Body Region Define Biochemical Profiles. In: Metabolomics 2025. Prague:Metabolomics Society, 2025, s. 394-394, -.</t>
  </si>
  <si>
    <t>**VALENTOVA Katerina; TOMISOVÁ Kateřina a HAVLÍK Jaroslav. Mutual interaction of silymarin flavonolignans with human gut microbiota. In: Book of Conference Proceedings 1 st INFOGUT  Annual Meeting. Bologna:University of Bologna, 2025, s. 16-17, 978885497210.</t>
  </si>
  <si>
    <t>MASCELLANI BERGO Anna; **HOLLAND Ruben; **ANJA Widdig; **VORWERK Anna Mae; **BALLIG Susan; **WIESNER Claudia a HAVLÍK Jaroslav. Non-Invasive Fecal Metabolomics for Comparative Profiling of Primates Using a Field-Friendly Protocol. In: Metabolomics 2025. Prague:Metabolomics Society, 2025, s. 280-280, -.</t>
  </si>
  <si>
    <t>**GARCIA Sofia; LEE Saet Byeol; **KUBIKOVÁ Kateřina a HAVLÍK Jaroslav. Seasonal Changes in Pollen Composition: A 1H-NMR Study of Key Compounds in Bee Pollen. In: Metabolomics 2025. Prague:Metabolomics society, 2025, s. 192-192, -.</t>
  </si>
  <si>
    <t>MASCELLANI BERGO Anna; **LEISS Kirsten; **HERNANDEZ OLESINSKI Estuardo a HAVLÍK Jaroslav. Strength of 1H NMR in Plant Science and Biotic Stress Research. In: Metabolomics 2025. Prague:Metabolomics Society, 2025, s. 377-377, -.</t>
  </si>
  <si>
    <t>**KORMAN Rastislav; **BLEHA Roman; JOZÍFEK Miroslav; **SOGEL Marek; **SINICA Andrej; **ČOPÍKOVÁ Jana a KLOUČEK Pavel. STRUCTURAL ANALYSIS OF POLYSACCHARIDES FROM BLACK PEARL MUSHROOM. In: Proceedings of the 21st International Conference on Polysaccharides-Glycoscience. Praha:Czech Chemical Society, 2025, s. 42-47, 978-80-88307-28-0.</t>
  </si>
  <si>
    <t>MASCELLANI BERGO Anna; TOMISOVÁ Kateřina; JAROŠOVÁ Veronika; **CINEK Ondřej; **VALENTOVA Katerina; KLOUČEK Pavel a HAVLÍK Jaroslav. The mutual interaction of ferulic acid and the gut microbiota. In: Book of Conference Proceedings 1 st INFOGUT  Annual Meeting. Bologna:University of Bologna, 2025, s. 91-92, 978885497210.</t>
  </si>
  <si>
    <t>JURKANINOVÁ Lucie a BUREŠOVÁ Barbora. Uživatelské charakteristiky pšenice ze sklizně 2025 a aktuality z konference ICC. In: Konference Jakost obilovin 2025. Kroměříž:Agrotest fyto s.r.o., 2025, s. 1-16,</t>
  </si>
  <si>
    <t>PETRŽELA Benjamín; JOZÍFEK Miroslav a HÝSEK Štěpán. MycoWall: Organic Insulation for Future Timber Constructions. In: 33rd International Conference on Wood Science and Technology (ICWST) UNLEASHING THE POTENTIAL OF WOOD-BASED MATERIALS PROCEEDINGS. Záhřeb:Faculty of Forestry and Wood Technology, University of Zagreb, Croatia, 2025, s. 185-190, 978-953-292-094-9.</t>
  </si>
  <si>
    <t>Stať ve sborníku</t>
  </si>
  <si>
    <t>DAŇKOVÁ Markéta; **IŽDINSKÝ Ján; JOZÍFEK Miroslav; **SARVAŠOVÁ KVIETKOVÁ Monika; DVOŘÁK Ondřej a GAŠPARÍK Miroslav. Possibilities for Using Waste and Mycelium-Based Composites in Furniture Design, with a Focus on Outdoor and Temporary Furniture. In: 33rd International Conference on Wood Science and Technology (ICWST) UNLEASHING THE POTENTIAL OF WOOD-BASED MATERIALS PROCEEDINGS. Záhřeb:Faculty of Forestry and Wood Technology, University of Zagreb, Croatia, 2025, s. 20-28, 978-953-292-094-9.</t>
  </si>
  <si>
    <t>**TÓTH Attila; **SUPUKA Jan; **SALAŠOVÁ Alena; **KRISTIANOVÁ Katarína; **ŠTEMBEROVÁ Zuzana a JEBAVÝ Matouš. From Agriculture through Horticulture and Architecture to Landscape Architecture: The Evolution, Challenges, and Future of Landscape Architecture Education in Slovakia and the Czech Republic. Online.. In: agriCULTURAL landscapes – ECLAS Conference 2025: 30 Years of Landscape Architecture Education in Nitra. Book of Abstracts. SPÚ Nitra:Slovak University of Agriculture in Nitra, 2025, s. 248-249, 978-80-552-2892-1. Dostupné z: 10.15414/2025.9788055228921</t>
  </si>
  <si>
    <t>KUNT Miroslav; SEDLÁČKOVÁ Kateřina a VACEK Oldřich. Vegetation on vertical vegetation structures and their benefits for the urbanized urban environment. Online.. In: Biodiversity of the plant kingdom in the course of climate change. Košice:Pavol Jozef Šafárik University in Košice, Slovakia Botanical Garden, 2025, s. 20-20, 978-80-574-0429-3. Dostupné z: 10.33542/BPK-0429-3-18</t>
  </si>
  <si>
    <t>ČZU 100%. 2025. Krmná směs pro prasata s přídavkem lněného semínka. [Funkční vzorek] Původci: OKROUHLÁ Monika; STUPKA Roman a ČÍTEK Jaroslav. ČZU 100%. Identifikační číslo: FV2025_01_01.</t>
  </si>
  <si>
    <t>Technicky realizované výsledky (prototyp, funkční vzorek)</t>
  </si>
  <si>
    <t>Česká zemědělská univerzita v Praze, Výzkumný ústav živočišné výroby. 2025. Krmná směs s pivovarskými kvasnicemi, mlátem a sladovým květem pro výkrm králíků. [Funkční vzorek] Původci: ZITA Lukáš a **VOLEK Zdeněk. Česká zemědělská univerzita v Praze, Výzkumný ústav živočišné výroby. Identifikační číslo: FV2025_3_1.</t>
  </si>
  <si>
    <t>Česká zemědělská univerzita v Praze, Výzkumný ústav živočišné výroby. 2025. Krmná směs s vedlejšími produkty zemědělsko-potravinářské výroby pro výkrm králíků. [Funkční vzorek] Původci: ZITA Lukáš a **VOLEK Zdeněk. Česká zemědělská univerzita v Praze, Výzkumný ústav živočišné výroby. Identifikační číslo: FV2025_2_1.</t>
  </si>
  <si>
    <t>ČZU. 2025. Fermentovaný syrovátkový nápoj bez laktózy, pasterovaný s ovocnou příchutí. [Funkční vzorek] Původci: LEGAROVÁ Veronika; HAVLÍK Jaroslav; FORMÁNKOVÁ HERMAN Soňa; **KILLER Jiří; **TITĚRA Dalibor a **PURNOCH Vojtěch. ČZU. Identifikační číslo: FV2025-4-1.</t>
  </si>
  <si>
    <t>ČZU. 2025. Informační tabule půdní biodiverzity pro naučné stezky. [Funkční vzorek] Původci: MAREČKOVÁ Marketa; **KOPECKÝ Jan; TEJNECKÝ Václav; PATRMANOVÁ Tereza; HORÁK Jakub; DRÁBEK Ondřej; MÁSLOVÁ Alena; VOKURKOVÁ Petra a **FAITOVÁ Andrea. ČZU. Identifikační číslo: SS05010039-V4.</t>
  </si>
  <si>
    <t>Česká zemědělská univerzita v Praze. 2025. Souprava pro polní diagnostiku původce virových žloutenek řepy cukrové. [Funkční vzorek] Původci: ZOUHAR Miloslav; MAŇASOVÁ Marie a WENZLOVÁ Jana. Česká zemědělská univerzita v Praze. Identifikační číslo: LAMP BYV Field.</t>
  </si>
  <si>
    <t>DUCHÁČEK Jaromír; LEGAROVÁ Veronika; **HANUŠ Oto; **NEJESCHLEBOVÁ Hana; **ŠPLÍCHAL Jiří; GAŠPARÍK Matúš; JELÍNKOVÁ Simona; FORMÁNKOVÁ HERMAN Soňa a CODL Radim.  Správná rutina zaprahování v praxi a zdraví mléčné žlázy dojnic., 2025-12-04,ČZU.Celostátní akce.</t>
  </si>
  <si>
    <t>uspořádání konference, workshopu</t>
  </si>
  <si>
    <t>JURKANINOVÁ Lucie.  Pekařská výroba., 2025-01-08,Praha, ČZU, Potravinářský pavilon.Celostátní akce.</t>
  </si>
  <si>
    <t>JAROLÍMEK Jan; KOUŘIMSKÁ Lenka; LOHR Václav; ŠIMPACHOVÁ PECHROVÁ Marie; STOČES Michal; CHLUMSKÝ Miroslav; CHALOUPKA Vojtěch; JURKANINOVÁ Lucie; LEGAROVÁ Veronika a BUREŠ Daniel.  RURBANIVE Co-creation workshop - Zkracování hodnotových řetězců., 2025-04-29,Praha.Evropská akce.</t>
  </si>
  <si>
    <t>LEGAROVÁ Veronika a ŠEBOVÁ Anna.  Technologie zpracování mléka., 2025-01-16,Technologický pavilon ČZU.Celostátní akce.</t>
  </si>
  <si>
    <t>ŠÍMOVÁ Petra; FORKEL Matthias; ROCCHINI Duccio; ROMPORTL Dušan; BOBÁĽOVÁ Hana; KOMÁREK Jan; HALDA Josef; ČAHOJOVÁ Lucia; HÁJEK Filip; HORÁK Jindřich; DUŠÁNEK Petr; HAWRYŁO Paweł; HANOUSEK Tomáš; KLUSOŇ Zdeněk; ZMEŠKALOVÁ Zuzana; MOUDRÝ Vítězslav; WESSOLLEK Christine; KEIL Petr; SIVERTSEN Maxwell; JEŽEK Vít; LUKEŠ Petr; ZAMEC Tomáš; WASHAYA Prosper Tatenda; MD FAZLUL Karim; PADULOSI Elisa; MORAVEC David; PRAJZLEROVÁ Dominika; BITTMAN Richard; TEJKL Adam; KACHALOVA Olha a KUČERA Michael.  EarthBridge Conference: 25-26 September 2025, Castle in Kostelec nad Černými Lesy, Czechia., 2026-01-08,Kostelec nad Černými Lesy.Evropská akce.</t>
  </si>
  <si>
    <t>ŠIMŮNEK Jiří; VAN GENUCHTEN Martinus Th. a KODEŠOVÁ Radka.  HYDRUS Short course - Advanced modeling of water flow and contaminant transport in porous media using the HYDRUS software package., 2025-06-23,ČZU v Praze.Celosvětová akce.</t>
  </si>
  <si>
    <t>PAVLŮ Lenka; GALUŠKOVÁ Ivana; PENÍŽEK Vít; ZÁDOROVÁ Tereza; ŠRÁMEK Vít; ŽÍŽALA Daniel a VOKURKOVÁ Petra.  Pedologické dny 2025 - Antropogenně ovlivněné půdy., 2025-09-17,Most.Evropská akce.</t>
  </si>
  <si>
    <t>Jihočeská univerzita v Českých Budějovicích, Česká zemědělská univerzita v Praze. Biologický přípravek pro ochranu osiva luskovin před houbovými patogeny. **BOHATÁ Andrea; **LENCOVÁ Jana; **KAVKOVÁ Miloslava; **KONVALINA Petr; **PERNÁ Kristýna; **KOPECKÝ Marek a DVOŘÁK Petr. 38968. Uděl.: 2025-11-20.</t>
  </si>
  <si>
    <t>Česká zemědělská univerzita v Praze, Praha 6, Suchdol, CZ; Výzkumný ústav živočišné výroby, v. v. i., Praha 10, Uhříněves, CZ. Krmná směs s pivovarskými kvasnicemi, mlátem a sladovým květem pro výkrm králíků. **VOLEK Zdeněk; ZITA Lukáš; **ŠUFLIARSKÝ Peter a PLACHÝ Vladimír. 38415. Uděl.: 2025-02-11. https://isdv.upv.gov.cz/webapp/resdb.print_detail.det?pspis=PUV/42418&amp;amp;plang=CS</t>
  </si>
  <si>
    <t>Česká zemědělská univerzita v Praze, Praha 6, Suchdol; Výzkumný ústav živočišné výroby, v. v. i., Praha 10, Uhříněves. Krmná směs s vedlejšími produkty zemědělsko-potravinářské výroby pro výkrm králíků. **VOLEK Zdeněk; ZITA Lukáš; **ŠUFLIARSKÝ Peter a PLACHÝ Vladimír. 38414. Uděl.: 2025-02-11. https://isdv.upv.gov.cz/webapp/resdb.print_detail.det?pspis=PUV/42417&amp;amp;plang=CS</t>
  </si>
  <si>
    <t>Národní centrum zemědělského a potravinářského výzkumu, v.v.i. Reakční směs pro kvantitativní determinaci viru žloutenky řepy ve vzorcích cukrové řepy metodou reverzní transkripce – kvantitativní polymerázové řetězové reakce. **SLAVÍKOVÁ Lucie; **IBRAHIM Emad; **BHARATI Rohit; **KUMAR Jiban; GRIMOVÁ Lenka; MAŇASOVÁ Marie a RYŠÁNEK Pavel. 2_2025. Uděl.: 2025-11-07. https://isdv.upv.gov.cz/webapp/!resdb.pta.frm</t>
  </si>
  <si>
    <t>Česká zemědělská univerzita v Praze. Sady primerů pro detekci virů žloutenky řepy cukrové pomocí LAMP. ZOUHAR Miloslav; MAŇASOVÁ Marie a WENZLOVÁ Jana. 1_2025. Uděl.: 2025-03-11. https://isdv.upv.gov.cz/webapp/!resdb.pta.frm</t>
  </si>
  <si>
    <t>SOUKUP Josef; JURSÍK Miroslav; KOLÁŘOVÁ Michaela a KOŠNAROVÁ Pavlína. 2025. Biological efficacy and selectivity of herbicides in maize and peas in the Czech Republic. Final reports for Certis Belchim Czech Republic s.r.o.. Souhrnná výzkumná zpráva.Praha:Certis Belchim Czech Republic s.r.o., 162 stran.</t>
  </si>
  <si>
    <t>výzkumná zpráva</t>
  </si>
  <si>
    <t>SOUKUP Josef; JURSÍK Miroslav; KOŠNAROVÁ Pavlína a KOLÁŘOVÁ Michaela. 2025. Biological efficacy and selectivity of herbicides in oilseed rape, winter wheat and maize in the Czech Republic. Final reports for FMC Agro Česká republika s.r.o.. Souhrnná výzkumná zpráva.Praha:FMC Agro Česká republika s.r.o., 387 stran.</t>
  </si>
  <si>
    <t>SOUKUP Josef; JURSÍK Miroslav; KOŠNAROVÁ Pavlína a KOLÁŘOVÁ Michaela. 2025. Biological efficacy and selectivity of herbicides in the Czech Republic. Final report for Syngenta Czech s.r.o.. Souhrnná výzkumná zpráva.Praha:Syngenta Czech s.r.o., 30 stran.</t>
  </si>
  <si>
    <t>SOUKUP Josef; JURSÍK Miroslav; KOŠNAROVÁ Pavlína a KOLÁŘOVÁ Michaela. 2025. Biological efficacy and selectivity of herbicides in winter wheat and maize in the Czech Republic. Final reports for Syngenta Czech s.r.o.. Souhrnná výzkumná zpráva.Praha:Syngenta Czech s.r.o., 99 stran.</t>
  </si>
  <si>
    <t>SOUKUP Josef; JURSÍK Miroslav; KOLÁŘOVÁ Michaela a KOŠNAROVÁ Pavlína. 2025. Biological efficacy and selectivity of herbicides in winter wheat and sugar beet in the Czech Republic. Final reports for Bayer s.r.o.. Souhrnná výzkumná zpráva.Praha:Bayer s.r.o., 122 stran.</t>
  </si>
  <si>
    <t>SOUKUP Josef; JURSÍK Miroslav; KOŠNAROVÁ Pavlína a KOLÁŘOVÁ Michaela. 2025. Biological efficacy and selectivity of herbicides in winter wheat and winter barley in the Czech Republic. Final reports for Adama CZ s.r.o.. Souhrnná výzkumná zpráva.Praha:Adama CZ s.r.o., 133 stran.</t>
  </si>
  <si>
    <t>SOUKUP Josef; JURSÍK Miroslav; KOLÁŘOVÁ Michaela a KOŠNAROVÁ Pavlína. 2025. Biological efficacy and selectivity of herbicides in winter wheat and winter oil-seed rape in the Czech Republic. Final reports for BASF spol. s r.o.. Souhrnná výzkumná zpráva.Praha:BASF spol. s r.o., 44 stran.</t>
  </si>
  <si>
    <t>SOUKUP Josef; JURSÍK Miroslav; KOLÁŘOVÁ Michaela a KOŠNAROVÁ Pavlína. 2025. Biological efficacy and selectivity of herbicides in winter wheat in the Czech Republic. Final reports for Sumi Agro Czech s.r.o.. Souhrnná výzkumná zpráva.Praha:Sumi Agro Czech s.r.o., 45 stran.</t>
  </si>
  <si>
    <t>SOUKUP Josef; JURSÍK Miroslav; KOLÁŘOVÁ Michaela a KOŠNAROVÁ Pavlína. 2025. Biological efficacy of selected herbicides in winter oil-seed rape, winter wheat, onion and maize in the Czech Republic. Final reports for Corteva Agriscience Czech s.r.o.. Souhrnná výzkumná zpráva.Praha:Corteva Agriscience Czech s.r.o., 420 stran.</t>
  </si>
  <si>
    <t>SOUKUP Josef; JURSÍK Miroslav; KOLÁŘOVÁ Michaela a KOŠNAROVÁ Pavlína. 2025. Biologická účinnost a selektivita herbicidů v polních pokusech v pšenici ozimé v České republice. Závěrečné zprávy pro Bayer s.r.o.. Souhrnná výzkumná zpráva.Praha:Bayer s.r.o., 20 stran.</t>
  </si>
  <si>
    <t>SOUKUP Josef; JURSÍK Miroslav; KOLÁŘOVÁ Michaela a KOŠNAROVÁ Pavlína. 2025. Evaluation of biofungicides efficacy against Fusarium sp. and Tilletia caries and Tilletia laevis in the Czech Republic. Final reports for ÚKZÚZ. Souhrnná výzkumná zpráva.Praha:ÚKZÚZ, 30 stran.</t>
  </si>
  <si>
    <t>PROCHÁZKA Pavel. 2025. Kvalifikační odrůdový pokus se sójou. Výzkumná zpráva pro Prograin ZIA v roce 2025. Souhrnná výzkumná zpráva.Praha:Prograin ZIA, 10 stran.</t>
  </si>
  <si>
    <t>BRANT Václav; PROCHÁZKA Pavel; KROULÍK Milan a DREKSLER Jiří. 2025. Kytky pro chmel. Průběžná zpráva z projektu pro Plzeňský Prazdroj, a.s. za rok 2025. Souhrnná výzkumná zpráva.Praha:Plzeňský Prazdroj, a.s., 35 stran.</t>
  </si>
  <si>
    <t>SOUKUP Josef; KOŠNAROVÁ Pavlína a HAMOUZOVÁ Kateřina. 2025. Monitoring herbicidní rezistence v populacích vybraných plevelných druhů na území České republiky v roce 2025. Závěrečná zpráva k aktivitě NAP za období 2025 pro Ministerstvo zemědělství ČR. Souhrnná výzkumná zpráva.Praha:Ministerstvo zemědělství ČR, 19 stran.</t>
  </si>
  <si>
    <t>BEČKA David; TOMÁŠEK Jaroslav; CIHLÁŘ Pavel a BEČKOVÁ Lucie. 2025. Odrůdová agrotechnika řepky ozimé. Výzkumná zpráva pro Bayer s.r.o. za rok 2025. Souhrnná výzkumná zpráva.Praha:Bayer s.r.o., 16 stran.</t>
  </si>
  <si>
    <t>PROCHÁZKA Pavel. 2025. Ošetření osiv přípravky společnosti Mayline. Výzkumná zpráva pro Mayline investment v roce 2025. Souhrnná výzkumná zpráva.Praha:Mayline investment, 32 stran.</t>
  </si>
  <si>
    <t>DVOŘÁK Petr; PROCHÁZKA Pavel; TOMÁŠEK Jaroslav; SATRANSKÝ Matěj; KRÁL Martin a MIČÁK Libor. 2025. Ověření účinnosti listových stimulačních přípravků firmy Galleko s.r.o na výnosové a kvalitativní ukazatele. Výzkumná zpráva pro Galleko s.r.o. v roce 2025. Souhrnná výzkumná zpráva.Praha:Galleko s.r.o., 54 stran.</t>
  </si>
  <si>
    <t>BEČKA David; TOMÁŠEK Jaroslav; CIHLÁŘ Pavel a BEČKOVÁ Lucie. 2025. Pěstební technologie u sortimentu odrůd řepky ozimé. Výzkumná zpráva pro KWS Osiva s.r.o. v roce 2025. Souhrnná výzkumná zpráva.Praha:KWS Osiva s.r.o., 17 stran.</t>
  </si>
  <si>
    <t>SOUKUP Josef; JURSÍK Miroslav; HAMOUZOVÁ Kateřina; KOLÁŘOVÁ Michaela a KOŠNAROVÁ Pavlína. 2025. Porovnání biologické účinnosti herbicidních kombinací proti rezistentním laskavcům, merlíkům, opletkám a svízelům v cukrové řepě v České republice. Závěrečné zprávy pro Bayer s.r.o.. Souhrnná výzkumná zpráva.Praha:Bayer s.r.o., 41 stran.</t>
  </si>
  <si>
    <t>JURSÍK Miroslav; KUČÁKOVÁ Barbora a HAMOUZOVÁ Kateřina. 2025. Porovnání biologické účinnosti herbicidních kombinací proti rezistentním merlíkům a laskavcům v cukrové řepě. Závěrečná zpráva pro KWS OSIVA s.r.o.. Souhrnná výzkumná zpráva.Praha:KWS OSIVA s.r.o., 21 stran.</t>
  </si>
  <si>
    <t>BEČKOVÁ Lucie; BEČKA David a TOMÁŠEK Jaroslav. 2025. Porovnání poškození odrůd řepky ozimé dřepčíky. Výzkumná zpráva za rok 2025 pro KWS Osiva s.r.o.. Souhrnná výzkumná zpráva.Praha:KWS Osiva s.r.o., 42 stran.</t>
  </si>
  <si>
    <t>BEČKA David; TOMÁŠEK Jaroslav; CIHLÁŘ Pavel a BEČKOVÁ Lucie. 2025. Porovnání sortimentu odrůd řepky ozimé ve výnosech a kvalitě. Výzkumná zpráva pro Corteva Agriscience Czech s.r.o. za rok 2025. Souhrnná výzkumná zpráva.Praha:Corteva Agriscience Czech s.r.o., 14 stran.</t>
  </si>
  <si>
    <t>BEČKA David; TOMÁŠEK Jaroslav; CIHLÁŘ Pavel a BEČKOVÁ Lucie. 2025. Sledování vlivu sucha na výnosy u sortimentu odrůd řepky ozimé. Výzkumná zpráva pro Selgen, a.s. za rok 2025. Souhrnná výzkumná zpráva.Praha:Selgen, a.s., 12 stran.</t>
  </si>
  <si>
    <t>PROCHÁZKA Pavel. 2025. Souhrnné výsledky pokusů se sójou. Výzkumná zpráva pro SPZO v roce 2025. Souhrnná výzkumná zpráva.Praha:SPZO s.r.o, 14 stran.</t>
  </si>
  <si>
    <t>KOŠNAROVÁ Pavlína; HAMOUZOVÁ Kateřina a SOUKUP Josef. 2025. Stanovení citlivosti laskavce ohnutého a merlíku bílého k vybraným herbicidům. Závěrečná zpráva pro Corteva Agriscience Czech s.r.o.. Souhrnná výzkumná zpráva.Praha:Corteva Agriscience Czech s.r.o., 15 stran.</t>
  </si>
  <si>
    <t>HAMOUZOVÁ Kateřina; KOŠNAROVÁ Pavlína a SOUKUP Josef. 2025. Stanovení citlivosti laskavce ohnutého, merlíku bílého, mračňáku Theophrastova a ježatky kuří nohy k vybraným herbicidům. Závěrečná zpráva pro Považský cukor a.s., KWS Semena, s.r.o., Bayer s.r.o. a SESVANDERHAVE International B.V. Souhrnná výzkumná zpráva.Praha:Považský cukor a.s., KWS Semena, s.r.o., Bayer s.r.o. a SESVANDERHAVE International B.V., 124 stran.</t>
  </si>
  <si>
    <t>HAMOUZOVÁ Kateřina; KOŠNAROVÁ Pavlína a SOUKUP Josef. 2025. Stanovení citlivosti rezistentních populací sveřepu jalového a jílku mnohokvětého k vybraným herbicidům za použití podpůrné látky Pangaea Booster. Závěrečná zpráva pro AG Novachem s.r.o.. Souhrnná výzkumná zpráva.Praha:AG Novachem s.r.o., 19 stran.</t>
  </si>
  <si>
    <t>BEČKOVÁ Lucie; PULKRÁBEK Josef a VRŠŤALA Josef. 2025. Technologie pěstování řepky olejné a slunečnice roční včetně analýzy olejnatosti. Výzkumná zpráva za rok 2025 pro SPZO. Souhrnná výzkumná zpráva.Praha:SPZO, 14 stran.</t>
  </si>
  <si>
    <t>MIČÁK Libor. 2025. Výkonnostní porovnání sortimentu odrůd pšenice ozimé v režimu ekologického zemědělství. Výzkumná zpráva pro Selgen, a.s. za rok 2025. Souhrnná výzkumná zpráva.Praha:Selgen, a.s., 12 stran.</t>
  </si>
  <si>
    <t>MIČÁK Libor. 2025. Výkonnostní porovnání sortimentu odrůd pšenice ozimé, pšenice jarní a ječmene jarního v režimu ekologického zemědělství. Výzkumná zpráva pro PRO-BIO Svaz ekologických zemědělců za rok 2025. Souhrnná výzkumná zpráva.Praha:PRO-BIO – Svaz ekologických zemědělců, z.s., 11 stran.</t>
  </si>
  <si>
    <t>BEČKA David; ČERNÝ Jindřich; BEČKOVÁ Lucie; TOMÁŠEK Jaroslav a CIHLÁŘ Pavel. 2025. Výsledky přesných maloparcelkových pokusů s hodnocením efektivního využití dusíku u vybraných odrůd řepky ozimé společností Corteva/Pioneer, KWS Osiva, Limagrain, Syngenta a VP Agro v roce 2023/24. Souhrnná výzkumná zpráva.Praha:Corteva/Pioneer, KWS Osiva, Limagrain, Syngenta, VP Agro, 83 stran.</t>
  </si>
  <si>
    <t>BEČKA David; TOMÁŠEK Jaroslav; CIHLÁŘ Pavel; SATRANSKÝ Matěj a BEČKOVÁ Lucie. 2025. Výsledky přesných maloparcelkových pokusů s přípravky společnosti Lovochemie a.s. u řepky ozimé, pšenice ozimé, ječmene jarního a máku setého. Výzkumná zpráva pro Lovochemie a.s. v roce 2025. Souhrnná výzkumná zpráva.Praha:Lovochemie a.s., 57 stran.</t>
  </si>
  <si>
    <t>BEČKA David; TOMÁŠEK Jaroslav; CIHLÁŘ Pavel a BEČKOVÁ Lucie. 2025. Výsledky přesných maloparcelkových pokusů s přípravky společnosti SYNGENTA CZECH u řepky ozimé a pšenice ozimé. Výzkumná zpráva pro Syngenta Czech s.r.o. za rok 2025. Souhrnná výzkumná zpráva.Praha:Syngenta Czech s.r.o., 49 stran.</t>
  </si>
  <si>
    <t>TOMÁŠEK Jaroslav; SATRANSKÝ Matěj a CIHLÁŘ Pavel. 2025. Výsledky přesných maloparcelkových pokusů s přípravky společnosti Timac Agro Czech u pšenice ozimé, kukuřice seté, ječmenu jarního, cukrovky, slunečnice a máku setého. Výzkumná zpráva pro Timac Agro Czech za rok 2025. Souhrnná výzkumná zpráva.Praha:Timac Agro Czech s.r.o., 51 stran.</t>
  </si>
  <si>
    <t>**HAJŠLOVÁ Jana; CAPOUCHOVÁ Ivana; **HRADECKÁ Beverly; DVOŘÁK Petr; **BENEŠOVÁ Monika a **VLČKOVÁ Martina. 2025. Bezpečné, senzoricky atraktivní tepelně zpracované potraviny z cereálií s nízkým obsahem asparaginu. Průběžná zpráva z projektu LUC23140 za rok 2025. Souhrnná výzkumná zpráva.Praha:MŠMT, 24 stran.</t>
  </si>
  <si>
    <t>**KÁŠ Martin; PROCHÁZKA Pavel; KROULÍK Milan; HOLEJŠOVSKÝ Jiří a **RYCHLÁ Andrea. 2025. Efektivní systémy pěstování meziplodin využívající principy biotických intenzifikací. Závěrečná zpráva za rok 2025 projektu QK21010308. Souhrnná výzkumná zpráva.Praha:NAZV, 23 stran.</t>
  </si>
  <si>
    <t>**KONVALINA Petr; **BOHATÁ Andrea; CAPOUCHOVÁ Ivana; DVOŘÁK Petr; PROCHÁZKA Pavel; **HODAN Petr; **KOPECKÝ Marek; **KAVKOVÁ Miloslava; **PERNÁ Kristýna a **BÁRTA Jan. 2025. Intenzifikace ekologické produkce leguminóz prostřednictvím biologických prostředků s cílem zlepšení jejich zdravotního stavu. Závěrečná zpráva z projektu QK22010255 za rok 2025. Souhrnná výzkumná zpráva.České Budějovice:MZe (NAZV), 102 stran.</t>
  </si>
  <si>
    <t>**KUBÍN Karel; KROULÍK Milan; BRANT Václav a PROCHÁZKA Pavel. 2025. Precizní zonální aplikace kapalných hnojiv. Závěrečná zpráva za rok 2025 z projektu FW06010358. Souhrnná výzkumná zpráva.Praha:TAČR, 20 stran.</t>
  </si>
  <si>
    <t>**HOLUBÍK Ondřej; PROCHÁZKA Pavel; BRANT Václav a KROULÍK Milan. 2025. SMART FARMING – Variabilní profilová aplikace hnojiv do zóny růstu kořenů konvenčních plodin. Závěrečná zpráva za rok 2025 projektu QK21010130. Souhrnná výzkumná zpráva.Praha:NAZV, 16 stran.</t>
  </si>
  <si>
    <t>**LANG Jan; **KOLBABOVÁ Věra; **KUČERA Josef; **DOSTÁL Tomáš; **BAUER Miroslav; **JÁCHYMOVÁ Barbora; **ZUMR David; **KRÁSA Josef; **VOŘECHOVÁ Kristýna; **MACHÁČ Jan; **HEKRLE Marek; **ZAŇKOVÁ Lenka; HAMOUZ Pavel a KROULÍK Milan. 2025. Systém environmentálně-technických optimalizací prostorových parametrů zemědělských pozemků v kontextu setrvalého efektivního hospodaření. Průběžná zpráva za rok 2025 projektu QL24020309. Souhrnná výzkumná zpráva.Praha:NAZV, 76 stran.</t>
  </si>
  <si>
    <t>**MENŠÍK Ladislav; HAKL Josef; **LANG Jaroslav a **PLACATOVÁ Renata. 2025. Vliv víceletých pícnin na výživu rostlin, půdu, vodu a klima. Průběžná zpráva k projektu QL25020003 za rok 2025. Souhrnná výzkumná zpráva.Praha:Ministerstvo zemědělství České republiky, 44 stran.</t>
  </si>
  <si>
    <t>SOUKUP Josef; KOŠNAROVÁ Pavlína; HAMOUZOVÁ Kateřina; **STARÁ Jitka; **KOCOUREK František; **ERBAN Tomáš; **HORSKÁ Tereza; **HUBERT Jan a **TICHÝ Lukáš. 2025. Výzkum nových mechanismů rezistence vůči herbicidům a insekticidům a návrh účinných antirezistentních strategií při omezování spotřeby pesticidů. Průběžná zpráva o realizaci projektu QL24010167 za rok 2025. Souhrnná výzkumná zpráva.Praha:NAZV, 32 stran.</t>
  </si>
  <si>
    <t>**LUKAS Vojtěch; BEČKA David a BEČKOVÁ Lucie. 2025. Výzkumná zpráva projektu ProJečmen za rok 2025. Souhrnná výzkumná zpráva.Praha a Brno:Plzeňský Prazdroj, 193 stran.</t>
  </si>
  <si>
    <t>NEUMANN Cyril; **VACHOVÁ Pavla a JANOŠÍKOVÁ Martina. 2025. Údržba přirozené vegetace nelesního biotopu pomocí pastvy koní - první a druhá část. Souhrnná výzkumná zpráva.Česká zemědělská univerzita v Praze:Hlavní město Praha , 50 stran.</t>
  </si>
  <si>
    <t>Tab. 11a  Počty tvůrčích výstupů na FAPPZ v letech 2021–2025</t>
  </si>
  <si>
    <t>Jimp</t>
  </si>
  <si>
    <t>Jrec</t>
  </si>
  <si>
    <t>B-Odborné knihy</t>
  </si>
  <si>
    <t>C- Kapitoly v knihách</t>
  </si>
  <si>
    <t>Užitný / průmyslový vzor</t>
  </si>
  <si>
    <t>Funkční vzorek</t>
  </si>
  <si>
    <t>Certifikovaná metodika, postup, mapa</t>
  </si>
  <si>
    <t>Software</t>
  </si>
  <si>
    <t>RUV (Registr uměleckých výstupů)</t>
  </si>
  <si>
    <t>Tab. 11b  Rozdělení publikovaných článků Jimp (počet) podle zařazení časopisů do kvartilů a prvního decilu dle AIS WoS v letech 2021-2025</t>
  </si>
  <si>
    <t> </t>
  </si>
  <si>
    <t>Q1 (bez D1)</t>
  </si>
  <si>
    <t>Q1 (včetně D1)</t>
  </si>
  <si>
    <t>bez AIS</t>
  </si>
  <si>
    <t>lze připočítat k Q4</t>
  </si>
  <si>
    <t>Tab. 12  Seznam evidovaných ocenění zaměstnankyň a zaměstnanců a studentek a studentů v roce 2025</t>
  </si>
  <si>
    <t>Příjmení a jméno</t>
  </si>
  <si>
    <t>Pozice (student / zaměstnanec)</t>
  </si>
  <si>
    <t>Název ocenění</t>
  </si>
  <si>
    <t>Kdo udělil</t>
  </si>
  <si>
    <t>Podrobnosti</t>
  </si>
  <si>
    <t>Bc. Cornelia Laflinová</t>
  </si>
  <si>
    <t>studentka</t>
  </si>
  <si>
    <t>Studentská vědecká konference FAPPZ</t>
  </si>
  <si>
    <t>FAPPZ</t>
  </si>
  <si>
    <t>1. místo v oblasti Zemědělství, téma práce: Bilance uhlíku nadzemní a podzemní biomasy strniskových meziplodin, vedoucí práce: Ing. Pavel Fuksa, Ph.D.</t>
  </si>
  <si>
    <t>Bc. Anna Vernerová</t>
  </si>
  <si>
    <t>2. místo v oblasti Zemědělství, téma práce: Testovaní ředidel ejakulátu ke zlepšení in vitro kvalitativních parametru krátkodobě konzervovaného spermatu beranů, vedoucí práce: Ing. Filipp Georgijevič Savvulidi, Ph.D.</t>
  </si>
  <si>
    <t>MgA. Bc. Klára Pavlovcová</t>
  </si>
  <si>
    <t>3. místo v oblasti Zemědělství, téma práce: Porozumění vizuální komunikaci psa člověkem, vedoucí práce: Bc. Lucie Přibylová, Ph.D., MSc.</t>
  </si>
  <si>
    <t>Bc. Ing. Michaela Dvořáková</t>
  </si>
  <si>
    <t>1. místo v oblasti Biologie, ekologie a životní prostředí, téma práce: Analýza schopnosti psa detekovat elektronická zařízení, vedoucí práce: Ing. Adéla Dokoupilová, Ph.D.</t>
  </si>
  <si>
    <t>Bc. Kateřina Špačková</t>
  </si>
  <si>
    <t>2. místo v oblasti Biologie, ekologie a životní prostředí, téma práce: Gregariózní strategie parazitické vosičky Anaphes flavipes (Hymenoptera: Mymaridae) a její možná role v přežívání po útoku predátora, vedoucí práce: Mgr. Alena Samková, Ph.D.</t>
  </si>
  <si>
    <t>Agáta Hlavatá</t>
  </si>
  <si>
    <t>3. místo v oblasti Biologie, ekologie a životní prostředí, téma práce: Využití metod qRT-PCR a ddPCR pro detekci exprese významných alergenů u zahradních plodin, vedoucí práce: doc. Dr. Ing. Pavel Vejl</t>
  </si>
  <si>
    <t>Bc. Magdalena Zichová</t>
  </si>
  <si>
    <t>1. místo v oblasti Vědy o Zemi, téma práce: Význam minerálních vod ve výživě člověka a jejich vybrané fyzikální a chemické vlastnosti, vedoucí práce: prof. Ing. Lenka Kouřimská, Ph.D.</t>
  </si>
  <si>
    <t>Katedra plánování krajiny a sídel (FŽP)</t>
  </si>
  <si>
    <t>Bc. Andrea Krasanovská</t>
  </si>
  <si>
    <t>2. místo v oblasti Vědy o Zemi, téma práce: Identifikace mikroplastů v půdě pomocí nilské červeně, vedoucí práce: Ing. Radek Klíč, Ph.D.</t>
  </si>
  <si>
    <t>Matěj Novotný</t>
  </si>
  <si>
    <t>student</t>
  </si>
  <si>
    <t>3. místo v oblasti Vědy o Zemi, téma práce: Vulkanické půdy v Česku – potvrzení výskytu a vlastnosti, vedoucí práce: doc. RNDr. Tereza Zádorová, Ph.D.</t>
  </si>
  <si>
    <t>Bc. Petra Maršálková</t>
  </si>
  <si>
    <t>1. místo v oblasti Architektura a urbanismus, téma práce: Revitalizace říčních lázní na řece Sázavě, vedoucí práce: doc. Ing. Matouš Jebavý, Ph.D.</t>
  </si>
  <si>
    <t>Barbora Pospíšilová</t>
  </si>
  <si>
    <t>1. místo v oblasti Architektura a urbanismus, téma práce: Revitalizace zemědělské krajiny se zaměřením na zadržování vody v krajině na území obce Košťálov, vedoucí práce: RNDr. Oldřich Vacek, CSc.</t>
  </si>
  <si>
    <t>Bc. Věra Holubářová</t>
  </si>
  <si>
    <t>3. místo v oblasti Architektura a urbanismus, téma práce: Revitalizace úseku potoka v návaznosti na soustavu rybníků na Zlínsku, vedoucí práce: doc. Ing. Matouš Jebavý, Ph.D.</t>
  </si>
  <si>
    <t>Bc. Kristýna Květová</t>
  </si>
  <si>
    <t xml:space="preserve">1. místo v oblasti Potravinářství, téma práce: Variabilita stravy a plnění nutričních požadavků u histaminové intolerance, vedoucí práce: doc. Ing. Jan Pánek, CSc. </t>
  </si>
  <si>
    <t>Bc. Barbora Koudelková</t>
  </si>
  <si>
    <t>2. místo v oblasti Potravinářství, téma práce: Využití nízkodohřívaných sýrů holandského typu v české a evropské kuchyni, vedoucí práce: Ing. Veronika Legarová, Ph.D.</t>
  </si>
  <si>
    <t>Bc. Eliška Paidarová</t>
  </si>
  <si>
    <t>3. místo v oblasti Potravinářství, téma práce: Validace HPLC metody pro stanovení sacharidů v rajčatech a vliv odrůdy na jejich kvalitu a senzorické charakteristiky, vedoucí práce: prof. Ing. Lenka Kouřimská, Ph.D.</t>
  </si>
  <si>
    <t>Ing. Kristýna Květová</t>
  </si>
  <si>
    <t>Cena ministra zemědělství za vynikající diplomové práce</t>
  </si>
  <si>
    <t>Cenu ministra zemědělství za vynikající diplomové práce s přínosem pro praxi v oblasti zemědělství, ochrany přírody, krajiny a přírodních zdrojů získala Ing. Kristýna Květová za práci: Variabilita stravy a plnění nutričních požadavků u histaminové intolerance, vedoucí práce: doc. Ing. Jan Pánek, CSc.</t>
  </si>
  <si>
    <t>Ing. Lucie Kolaříková</t>
  </si>
  <si>
    <t>Studenti pro kvalitu potravin - národn kolo studentské soutěže</t>
  </si>
  <si>
    <t>Potravinářská komora ČR</t>
  </si>
  <si>
    <t>Ing. Lucie Kolaříková získala ocenění za excelentní práci v oblasti potravinářské technologie. Téma práce: Analýza bakterií rodu Clostridium v jedlém hmyzu, vedoucí práce: Ing. Roman Švejstil, Ph.D.</t>
  </si>
  <si>
    <t>Ing. Tomáš Blažek</t>
  </si>
  <si>
    <t>Ing. Tomáš Blažek byl vyhodnocen jako celkový vítěz ročníku soutěže „Studenti pro kvalitu potravin“. Téma práce: Senzorická interakce aminokyselin v modelových roztocích piv, vedoucí práce: doc. Ing. Matyáš Orsák, Ph.D.</t>
  </si>
  <si>
    <t>Soham Bhattacharya, Ph.D.</t>
  </si>
  <si>
    <t>Cena Josefa Hlávky</t>
  </si>
  <si>
    <t>Nadace Nadání Josefa, Marie a Zdeňky Hlávkových</t>
  </si>
  <si>
    <t>Cenu Josefa Hlávky získal Soham Bhattacharya, Ph.D.</t>
  </si>
  <si>
    <t>MVDr. Tomáš Najer, Ph.D.</t>
  </si>
  <si>
    <t>zaměstnanec</t>
  </si>
  <si>
    <t>Cena rektora za nejlepší publikační výstup zaměstnanců ČZU v Praze, uvedený v seznamu Nature index</t>
  </si>
  <si>
    <t>rektor ČZU</t>
  </si>
  <si>
    <r>
      <rPr>
        <sz val="11"/>
        <color rgb="FF000000"/>
        <rFont val="Calibri"/>
      </rPr>
      <t xml:space="preserve">Cenu rektora za nejlepší publikační výstup zaměstnanců ČZU v Praze, uvedený v seznamu Nature index, získal MVDr. Tomáš Najer, Ph.D. za publikaci: Mitochondrial genome fragmentation is correlated with increased rates of molecular evolution, odkaz https://journals.plos.org/plosgenetics/article?id=10.1371/journal.pgen.1011266, doi: 10.1371/journal.pgen.1011266, časopis: </t>
    </r>
    <r>
      <rPr>
        <i/>
        <sz val="11"/>
        <color rgb="FF000000"/>
        <rFont val="Calibri"/>
      </rPr>
      <t>PLOS GENETICS</t>
    </r>
  </si>
  <si>
    <t>Tab. 13  Výjezdy zaměstnanců a zaměstnankyň v roce 2025 a studentů a studentek v letním semestru 2024/2025 a v zimním semestru 2025/2026</t>
  </si>
  <si>
    <t>Výjezdy zaměstnanců v roce 2025</t>
  </si>
  <si>
    <t xml:space="preserve">  </t>
  </si>
  <si>
    <t>Erasmus včetně kreditové mobility KA107 STA/STT - ak. rok 2024/2025</t>
  </si>
  <si>
    <t>Odborné konference / workshop</t>
  </si>
  <si>
    <t>Výuka / výzkum</t>
  </si>
  <si>
    <t>Výstavy, semináře, exkurze</t>
  </si>
  <si>
    <t>Oponentury, věd. rady, konzultace</t>
  </si>
  <si>
    <t>Jiné</t>
  </si>
  <si>
    <t>Výjezdy zaměstnanců FAPPZ</t>
  </si>
  <si>
    <t>Výměnné pobyty studentů v rámci programu Erasmus Plus v roce 2025* včetně kreditové mobility KA107</t>
  </si>
  <si>
    <t>LS 2024/2025</t>
  </si>
  <si>
    <t>ZS 2025/2026</t>
  </si>
  <si>
    <t>Vyjíždějící studenti</t>
  </si>
  <si>
    <t>Přijíždějící studenti</t>
  </si>
  <si>
    <t>*Počty zahrnují studijní pobyty, BIP i stáže studentů bakalářských, magisterských i doktorských programů (včetně stáží, které probíhaly od června do září 2025)</t>
  </si>
  <si>
    <t>Jiná forma stáže**</t>
  </si>
  <si>
    <t>**Počty zahrnují studijní pobyty, stáže studentů bakalářských, magisterských i doktorských programů mimo program Erasmus Plus (včetně stáží, které probíhaly od června do září 2025)</t>
  </si>
  <si>
    <t>Vyjíždějící studenti podle typu studia***</t>
  </si>
  <si>
    <t>LS 2023/2024 - ZS 2024/2025</t>
  </si>
  <si>
    <t>LS 2024/2025 - ZS 2025/2026</t>
  </si>
  <si>
    <t>Bc.</t>
  </si>
  <si>
    <t>Mgr.</t>
  </si>
  <si>
    <t>Ph.D.</t>
  </si>
  <si>
    <t>***Počty zahrnují všechny typy výjezdů studentů bakalářských, magisterských i doktorských programů (včetně těch, které proběhly od června do září daného roku)</t>
  </si>
  <si>
    <t>Tab. 14  Celkový počet a kvalifikační struktura pracovníků a pracovnic FAPPZ k 31. 12. 2025</t>
  </si>
  <si>
    <t>Pozice</t>
  </si>
  <si>
    <t>Fyzické osoby</t>
  </si>
  <si>
    <t>% ze všech pracovníků</t>
  </si>
  <si>
    <t>% z pedagogů</t>
  </si>
  <si>
    <t>Profesoři</t>
  </si>
  <si>
    <t>Docenti</t>
  </si>
  <si>
    <t>Odborní asistenti</t>
  </si>
  <si>
    <t>Asistenti</t>
  </si>
  <si>
    <t>Lektoři</t>
  </si>
  <si>
    <t>Vědecko-pedagogičtí pracovníci</t>
  </si>
  <si>
    <t>Ostatní vědečtí a vývojoví pracovníci</t>
  </si>
  <si>
    <t>Celkem pedagogů</t>
  </si>
  <si>
    <t>Technici, administrativní pracovníci</t>
  </si>
  <si>
    <t>Celkem pracovníků (bez služeb)</t>
  </si>
  <si>
    <t>Tab. 15  Věková a genderová struktura pracovníků a pracovnic FAPPZ k 31. 12. 2025</t>
  </si>
  <si>
    <t>Věk</t>
  </si>
  <si>
    <t>VŠICHNI PRACOVNÍCI FAPPZ</t>
  </si>
  <si>
    <t>celkem</t>
  </si>
  <si>
    <t>ženy</t>
  </si>
  <si>
    <t>do 29 let</t>
  </si>
  <si>
    <t xml:space="preserve">30-39 let </t>
  </si>
  <si>
    <t>40-49 let</t>
  </si>
  <si>
    <t>50-59 let</t>
  </si>
  <si>
    <t>60 - 69 let</t>
  </si>
  <si>
    <t>nad 70 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</si>
</sst>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72">
    <font>
      <sz val="11"/>
      <color theme="1"/>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b/>
      <sz val="11"/>
      <color rgb="FFFF0000"/>
      <name val="Calibri"/>
      <family val="2"/>
      <charset val="238"/>
    </font>
    <font>
      <sz val="11"/>
      <name val="Arial"/>
      <family val="2"/>
      <charset val="238"/>
    </font>
    <font>
      <b/>
      <sz val="11"/>
      <color theme="1"/>
      <name val="Calibri"/>
      <family val="2"/>
      <charset val="238"/>
      <scheme val="minor"/>
    </font>
    <font>
      <sz val="11"/>
      <name val="Calibri"/>
      <family val="2"/>
      <charset val="238"/>
    </font>
    <font>
      <sz val="11"/>
      <color rgb="FF000000"/>
      <name val="Calibri"/>
      <family val="2"/>
      <charset val="238"/>
      <scheme val="minor"/>
    </font>
    <font>
      <b/>
      <sz val="11"/>
      <name val="Calibri"/>
      <family val="2"/>
      <charset val="238"/>
    </font>
    <font>
      <u/>
      <sz val="10"/>
      <color theme="10"/>
      <name val="Arial"/>
      <family val="2"/>
      <charset val="238"/>
    </font>
    <font>
      <sz val="10"/>
      <name val="Arial"/>
      <family val="2"/>
      <charset val="238"/>
    </font>
    <font>
      <b/>
      <sz val="11"/>
      <color rgb="FF000000"/>
      <name val="Calibri"/>
      <family val="2"/>
      <charset val="238"/>
      <scheme val="minor"/>
    </font>
    <font>
      <b/>
      <sz val="11"/>
      <color rgb="FF444444"/>
      <name val="Calibri"/>
      <family val="2"/>
      <charset val="1"/>
    </font>
    <font>
      <sz val="11"/>
      <color rgb="FFFF0000"/>
      <name val="Calibri"/>
      <family val="2"/>
      <charset val="238"/>
      <scheme val="minor"/>
    </font>
    <font>
      <sz val="11"/>
      <color theme="1"/>
      <name val="Arial"/>
      <family val="2"/>
      <charset val="238"/>
    </font>
    <font>
      <sz val="11"/>
      <name val="Calibri"/>
      <family val="2"/>
      <charset val="238"/>
      <scheme val="minor"/>
    </font>
    <font>
      <b/>
      <sz val="11"/>
      <name val="Calibri"/>
      <family val="2"/>
      <charset val="238"/>
      <scheme val="minor"/>
    </font>
    <font>
      <sz val="11"/>
      <color theme="1"/>
      <name val="Arial"/>
      <family val="2"/>
      <charset val="238"/>
    </font>
    <font>
      <sz val="11"/>
      <color rgb="FFFF0000"/>
      <name val="Calibri"/>
      <family val="2"/>
      <charset val="238"/>
    </font>
    <font>
      <sz val="11"/>
      <color rgb="FF000000"/>
      <name val="Arial"/>
      <family val="2"/>
      <charset val="238"/>
    </font>
    <font>
      <sz val="11"/>
      <color rgb="FFFF0000"/>
      <name val="Arial"/>
      <family val="2"/>
      <charset val="238"/>
    </font>
    <font>
      <sz val="11"/>
      <color rgb="FF151E24"/>
      <name val="Calibri"/>
      <family val="2"/>
      <charset val="238"/>
      <scheme val="minor"/>
    </font>
    <font>
      <sz val="11"/>
      <color rgb="FF000000"/>
      <name val="Calibri"/>
      <family val="2"/>
      <charset val="1"/>
    </font>
    <font>
      <i/>
      <sz val="10"/>
      <color rgb="FFFF0000"/>
      <name val="Arial"/>
      <family val="2"/>
      <charset val="238"/>
    </font>
    <font>
      <i/>
      <sz val="11"/>
      <color rgb="FFFF0000"/>
      <name val="Calibri"/>
      <family val="2"/>
      <charset val="238"/>
      <scheme val="minor"/>
    </font>
    <font>
      <sz val="11"/>
      <name val="Aptos Narrow"/>
      <family val="2"/>
    </font>
    <font>
      <sz val="11"/>
      <name val="Calibri"/>
      <family val="2"/>
      <charset val="1"/>
    </font>
    <font>
      <sz val="11"/>
      <name val="Aptos"/>
      <family val="2"/>
      <charset val="1"/>
    </font>
    <font>
      <b/>
      <sz val="11"/>
      <name val="Calibri"/>
      <family val="2"/>
      <charset val="1"/>
    </font>
    <font>
      <i/>
      <sz val="10"/>
      <name val="Calibri"/>
      <family val="2"/>
      <charset val="1"/>
    </font>
    <font>
      <i/>
      <sz val="10"/>
      <name val="Calibri"/>
      <family val="2"/>
      <charset val="238"/>
    </font>
    <font>
      <b/>
      <sz val="11"/>
      <color rgb="FFC00000"/>
      <name val="Calibri"/>
      <family val="2"/>
      <charset val="238"/>
    </font>
    <font>
      <sz val="10"/>
      <name val="Roboto"/>
      <charset val="238"/>
    </font>
    <font>
      <sz val="11"/>
      <color indexed="8"/>
      <name val="Calibri"/>
      <family val="2"/>
      <scheme val="minor"/>
    </font>
    <font>
      <sz val="10"/>
      <color theme="1"/>
      <name val="Aptos"/>
      <family val="2"/>
    </font>
    <font>
      <sz val="10"/>
      <name val="Aptos"/>
      <family val="2"/>
    </font>
    <font>
      <sz val="11"/>
      <name val="Calibri"/>
      <family val="2"/>
    </font>
    <font>
      <b/>
      <sz val="10"/>
      <color rgb="FFC00000"/>
      <name val="Calibri"/>
      <family val="2"/>
      <charset val="238"/>
    </font>
    <font>
      <sz val="11"/>
      <color theme="1"/>
      <name val="Arial"/>
      <family val="2"/>
      <charset val="238"/>
    </font>
    <font>
      <sz val="10"/>
      <color theme="1"/>
      <name val="Arial"/>
      <family val="2"/>
      <charset val="238"/>
    </font>
    <font>
      <b/>
      <sz val="10"/>
      <color theme="1"/>
      <name val="Calibri"/>
      <family val="2"/>
      <scheme val="minor"/>
    </font>
    <font>
      <sz val="10"/>
      <color theme="1"/>
      <name val="Calibri"/>
      <family val="2"/>
      <scheme val="minor"/>
    </font>
    <font>
      <b/>
      <sz val="10"/>
      <color rgb="FFC00000"/>
      <name val="Calibri"/>
      <family val="2"/>
      <scheme val="minor"/>
    </font>
    <font>
      <sz val="10"/>
      <color rgb="FFFF0000"/>
      <name val="Calibri"/>
      <family val="2"/>
      <scheme val="minor"/>
    </font>
    <font>
      <sz val="10"/>
      <color theme="1"/>
      <name val="Aptos"/>
      <family val="2"/>
      <charset val="238"/>
    </font>
    <font>
      <sz val="12"/>
      <color theme="8"/>
      <name val="Calibri"/>
      <family val="2"/>
      <charset val="238"/>
    </font>
    <font>
      <sz val="12"/>
      <color theme="8"/>
      <name val="Arial"/>
      <family val="2"/>
      <charset val="238"/>
    </font>
    <font>
      <b/>
      <sz val="12"/>
      <color theme="8"/>
      <name val="Calibri"/>
      <family val="2"/>
      <scheme val="minor"/>
    </font>
    <font>
      <i/>
      <sz val="11"/>
      <name val="Arial"/>
      <family val="2"/>
      <charset val="238"/>
    </font>
    <font>
      <i/>
      <sz val="11"/>
      <color rgb="FFFF0000"/>
      <name val="Arial"/>
      <family val="2"/>
      <charset val="238"/>
    </font>
    <font>
      <i/>
      <sz val="11"/>
      <color theme="1"/>
      <name val="Arial"/>
      <family val="2"/>
      <charset val="238"/>
    </font>
    <font>
      <b/>
      <sz val="14"/>
      <color theme="1"/>
      <name val="Arial"/>
      <family val="2"/>
      <charset val="238"/>
    </font>
    <font>
      <b/>
      <sz val="11"/>
      <color rgb="FF000000"/>
      <name val="Calibri"/>
      <scheme val="minor"/>
    </font>
    <font>
      <sz val="11"/>
      <color rgb="FF000000"/>
      <name val="Calibri"/>
    </font>
    <font>
      <i/>
      <sz val="11"/>
      <color rgb="FF000000"/>
      <name val="Calibri"/>
    </font>
    <font>
      <i/>
      <sz val="9"/>
      <color rgb="FF000000"/>
      <name val="Calibri"/>
      <family val="2"/>
      <charset val="238"/>
    </font>
    <font>
      <i/>
      <sz val="9"/>
      <color theme="1"/>
      <name val="Calibri"/>
      <family val="2"/>
      <charset val="238"/>
      <scheme val="minor"/>
    </font>
    <font>
      <sz val="9"/>
      <color theme="1"/>
      <name val="Arial"/>
      <family val="2"/>
      <charset val="238"/>
    </font>
    <font>
      <sz val="9"/>
      <color theme="1"/>
      <name val="Aptos"/>
      <family val="2"/>
    </font>
    <font>
      <sz val="9"/>
      <name val="Aptos"/>
      <family val="2"/>
    </font>
    <font>
      <i/>
      <sz val="9"/>
      <color theme="1"/>
      <name val="Aptos"/>
      <family val="2"/>
    </font>
    <font>
      <sz val="9"/>
      <color theme="1"/>
      <name val="Calibri"/>
      <family val="2"/>
      <charset val="238"/>
    </font>
    <font>
      <sz val="9"/>
      <color rgb="FFFF0000"/>
      <name val="Calibri"/>
      <family val="2"/>
      <charset val="238"/>
    </font>
    <font>
      <b/>
      <sz val="8"/>
      <name val="Calibri"/>
      <family val="2"/>
      <scheme val="minor"/>
    </font>
    <font>
      <i/>
      <sz val="8"/>
      <name val="Calibri"/>
      <family val="2"/>
      <charset val="1"/>
    </font>
    <font>
      <i/>
      <sz val="8"/>
      <name val="Calibri"/>
      <family val="2"/>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s>
  <cellStyleXfs count="14">
    <xf numFmtId="0" fontId="0" fillId="0" borderId="0"/>
    <xf numFmtId="0" fontId="15" fillId="0" borderId="2" applyNumberFormat="0" applyFill="0" applyBorder="0" applyAlignment="0" applyProtection="0"/>
    <xf numFmtId="0" fontId="4" fillId="0" borderId="2"/>
    <xf numFmtId="0" fontId="4" fillId="0" borderId="2"/>
    <xf numFmtId="0" fontId="16" fillId="0" borderId="2"/>
    <xf numFmtId="0" fontId="4" fillId="0" borderId="2"/>
    <xf numFmtId="0" fontId="4" fillId="0" borderId="2"/>
    <xf numFmtId="0" fontId="23" fillId="0" borderId="2"/>
    <xf numFmtId="0" fontId="20" fillId="0" borderId="2"/>
    <xf numFmtId="0" fontId="2" fillId="0" borderId="2"/>
    <xf numFmtId="0" fontId="39" fillId="0" borderId="2"/>
    <xf numFmtId="43" fontId="2" fillId="0" borderId="2" applyFont="0" applyFill="0" applyBorder="0" applyAlignment="0" applyProtection="0"/>
    <xf numFmtId="0" fontId="2" fillId="0" borderId="2"/>
    <xf numFmtId="43" fontId="44" fillId="0" borderId="0" applyFont="0" applyFill="0" applyBorder="0" applyAlignment="0" applyProtection="0"/>
  </cellStyleXfs>
  <cellXfs count="221">
    <xf numFmtId="0" fontId="0" fillId="0" borderId="0" xfId="0"/>
    <xf numFmtId="0" fontId="5" fillId="0" borderId="0" xfId="0" applyFont="1"/>
    <xf numFmtId="0" fontId="6" fillId="0" borderId="1" xfId="0" applyFont="1" applyBorder="1"/>
    <xf numFmtId="0" fontId="5" fillId="0" borderId="1" xfId="0" applyFont="1" applyBorder="1"/>
    <xf numFmtId="0" fontId="6" fillId="0" borderId="0" xfId="0" applyFont="1"/>
    <xf numFmtId="0" fontId="8" fillId="0" borderId="0" xfId="0" applyFont="1"/>
    <xf numFmtId="14" fontId="9" fillId="0" borderId="0" xfId="0" applyNumberFormat="1" applyFont="1"/>
    <xf numFmtId="0" fontId="6" fillId="0" borderId="0" xfId="0" applyFont="1" applyAlignment="1">
      <alignment horizontal="center"/>
    </xf>
    <xf numFmtId="0" fontId="5" fillId="0" borderId="1" xfId="0" applyFont="1" applyBorder="1" applyAlignment="1">
      <alignment horizontal="center"/>
    </xf>
    <xf numFmtId="0" fontId="8" fillId="0" borderId="1" xfId="0" applyFont="1" applyBorder="1" applyAlignment="1">
      <alignment horizontal="left"/>
    </xf>
    <xf numFmtId="0" fontId="6" fillId="0" borderId="0" xfId="0" applyFont="1" applyAlignment="1">
      <alignment horizontal="left"/>
    </xf>
    <xf numFmtId="0" fontId="6" fillId="0" borderId="1" xfId="0" applyFont="1" applyBorder="1" applyAlignment="1">
      <alignment horizontal="center"/>
    </xf>
    <xf numFmtId="0" fontId="8" fillId="0" borderId="1" xfId="0" applyFont="1" applyBorder="1" applyAlignment="1">
      <alignment horizontal="center"/>
    </xf>
    <xf numFmtId="0" fontId="5" fillId="0" borderId="1" xfId="0" applyFont="1" applyBorder="1" applyAlignment="1">
      <alignment horizontal="left"/>
    </xf>
    <xf numFmtId="0" fontId="7" fillId="0" borderId="1" xfId="0" applyFont="1" applyBorder="1" applyAlignment="1">
      <alignment horizontal="left"/>
    </xf>
    <xf numFmtId="0" fontId="7" fillId="0" borderId="1" xfId="0" applyFont="1" applyBorder="1" applyAlignment="1">
      <alignment horizontal="center"/>
    </xf>
    <xf numFmtId="0" fontId="6" fillId="0" borderId="1" xfId="0" applyFont="1" applyBorder="1" applyAlignment="1">
      <alignment horizontal="left"/>
    </xf>
    <xf numFmtId="0" fontId="5" fillId="0" borderId="0" xfId="0" applyFont="1" applyAlignment="1">
      <alignment horizontal="left"/>
    </xf>
    <xf numFmtId="0" fontId="6" fillId="0" borderId="2" xfId="0" applyFont="1" applyBorder="1" applyAlignment="1">
      <alignment horizontal="center"/>
    </xf>
    <xf numFmtId="0" fontId="0" fillId="0" borderId="2" xfId="0" applyBorder="1"/>
    <xf numFmtId="0" fontId="6" fillId="0" borderId="2" xfId="0" applyFont="1" applyBorder="1"/>
    <xf numFmtId="0" fontId="6" fillId="0" borderId="2" xfId="0" applyFont="1" applyBorder="1" applyAlignment="1">
      <alignment horizontal="left"/>
    </xf>
    <xf numFmtId="0" fontId="6" fillId="0" borderId="3" xfId="0" applyFont="1" applyBorder="1" applyAlignment="1">
      <alignment horizontal="center"/>
    </xf>
    <xf numFmtId="0" fontId="5" fillId="0" borderId="2" xfId="0" applyFont="1" applyBorder="1"/>
    <xf numFmtId="0" fontId="6" fillId="0" borderId="3" xfId="0" applyFont="1" applyBorder="1" applyAlignment="1">
      <alignment horizontal="left"/>
    </xf>
    <xf numFmtId="0" fontId="5" fillId="2" borderId="3" xfId="0" applyFont="1" applyFill="1" applyBorder="1"/>
    <xf numFmtId="0" fontId="6" fillId="2" borderId="3" xfId="0" applyFont="1" applyFill="1" applyBorder="1"/>
    <xf numFmtId="0" fontId="14" fillId="0" borderId="3" xfId="0" applyFont="1" applyBorder="1"/>
    <xf numFmtId="0" fontId="14" fillId="0" borderId="3" xfId="0" applyFont="1" applyBorder="1" applyAlignment="1">
      <alignment horizontal="center"/>
    </xf>
    <xf numFmtId="0" fontId="12" fillId="0" borderId="3" xfId="0" applyFont="1" applyBorder="1"/>
    <xf numFmtId="0" fontId="12" fillId="0" borderId="3" xfId="0" applyFont="1" applyBorder="1" applyAlignment="1">
      <alignment horizontal="center"/>
    </xf>
    <xf numFmtId="0" fontId="6" fillId="2" borderId="1" xfId="0" applyFont="1" applyFill="1" applyBorder="1" applyAlignment="1">
      <alignment horizontal="center"/>
    </xf>
    <xf numFmtId="0" fontId="8" fillId="2" borderId="1" xfId="0" applyFont="1" applyFill="1" applyBorder="1" applyAlignment="1">
      <alignment horizontal="center"/>
    </xf>
    <xf numFmtId="0" fontId="6" fillId="2" borderId="3" xfId="0" applyFont="1" applyFill="1" applyBorder="1" applyAlignment="1">
      <alignment horizontal="center"/>
    </xf>
    <xf numFmtId="0" fontId="0" fillId="0" borderId="0" xfId="0" applyAlignment="1">
      <alignment horizontal="center"/>
    </xf>
    <xf numFmtId="0" fontId="6" fillId="0" borderId="3" xfId="0" applyFont="1" applyBorder="1"/>
    <xf numFmtId="0" fontId="5" fillId="0" borderId="3" xfId="0" applyFont="1" applyBorder="1" applyAlignment="1">
      <alignment horizontal="center" vertical="top" wrapText="1"/>
    </xf>
    <xf numFmtId="0" fontId="5" fillId="0" borderId="3" xfId="0" applyFont="1" applyBorder="1"/>
    <xf numFmtId="0" fontId="3" fillId="0" borderId="0" xfId="0" applyFont="1"/>
    <xf numFmtId="0" fontId="5" fillId="0" borderId="3" xfId="0" applyFont="1" applyBorder="1" applyAlignment="1">
      <alignment wrapText="1"/>
    </xf>
    <xf numFmtId="0" fontId="5" fillId="0" borderId="3" xfId="0" applyFont="1" applyBorder="1" applyAlignment="1">
      <alignment horizontal="center" wrapText="1"/>
    </xf>
    <xf numFmtId="0" fontId="11" fillId="0" borderId="3" xfId="0" applyFont="1" applyBorder="1" applyAlignment="1">
      <alignment wrapText="1"/>
    </xf>
    <xf numFmtId="0" fontId="11" fillId="0" borderId="3" xfId="0" applyFont="1" applyBorder="1" applyAlignment="1">
      <alignment horizontal="center" vertical="top" wrapText="1"/>
    </xf>
    <xf numFmtId="0" fontId="5" fillId="0" borderId="3" xfId="0" applyFont="1" applyBorder="1" applyAlignment="1">
      <alignment horizontal="left"/>
    </xf>
    <xf numFmtId="0" fontId="5" fillId="0" borderId="3" xfId="0" applyFont="1" applyBorder="1" applyAlignment="1">
      <alignment vertical="center" wrapText="1"/>
    </xf>
    <xf numFmtId="0" fontId="5" fillId="2" borderId="3" xfId="0" applyFont="1" applyFill="1" applyBorder="1" applyAlignment="1">
      <alignment horizontal="center"/>
    </xf>
    <xf numFmtId="0" fontId="11" fillId="0" borderId="3" xfId="0" applyFont="1" applyBorder="1" applyAlignment="1">
      <alignment horizontal="center"/>
    </xf>
    <xf numFmtId="0" fontId="5" fillId="0" borderId="3" xfId="0" applyFont="1" applyBorder="1" applyAlignment="1">
      <alignment horizontal="center"/>
    </xf>
    <xf numFmtId="0" fontId="11" fillId="0" borderId="3" xfId="0" applyFont="1" applyBorder="1" applyAlignment="1">
      <alignment horizontal="left"/>
    </xf>
    <xf numFmtId="0" fontId="12" fillId="0" borderId="2" xfId="0" applyFont="1" applyBorder="1"/>
    <xf numFmtId="0" fontId="0" fillId="0" borderId="2" xfId="0" applyBorder="1" applyAlignment="1">
      <alignment horizontal="center"/>
    </xf>
    <xf numFmtId="0" fontId="5" fillId="2" borderId="3" xfId="0" applyFont="1" applyFill="1" applyBorder="1" applyAlignment="1">
      <alignment wrapText="1"/>
    </xf>
    <xf numFmtId="0" fontId="12" fillId="0" borderId="1" xfId="0" applyFont="1" applyBorder="1" applyAlignment="1">
      <alignment horizontal="left"/>
    </xf>
    <xf numFmtId="0" fontId="18" fillId="0" borderId="0" xfId="0" applyFont="1" applyAlignment="1">
      <alignment horizontal="left"/>
    </xf>
    <xf numFmtId="0" fontId="7" fillId="0" borderId="3" xfId="0" applyFont="1" applyBorder="1" applyAlignment="1">
      <alignment horizontal="center"/>
    </xf>
    <xf numFmtId="0" fontId="8" fillId="0" borderId="3" xfId="0" applyFont="1" applyBorder="1" applyAlignment="1">
      <alignment horizontal="center"/>
    </xf>
    <xf numFmtId="0" fontId="10" fillId="0" borderId="0" xfId="0" applyFont="1"/>
    <xf numFmtId="0" fontId="21" fillId="0" borderId="3" xfId="0" applyFont="1" applyBorder="1" applyAlignment="1">
      <alignment wrapText="1"/>
    </xf>
    <xf numFmtId="0" fontId="13" fillId="0" borderId="3" xfId="0" applyFont="1" applyBorder="1" applyAlignment="1">
      <alignment horizontal="center"/>
    </xf>
    <xf numFmtId="0" fontId="17" fillId="0" borderId="3" xfId="0" applyFont="1" applyBorder="1" applyAlignment="1">
      <alignment horizontal="center"/>
    </xf>
    <xf numFmtId="0" fontId="6" fillId="0" borderId="1" xfId="0" applyFont="1" applyBorder="1" applyAlignment="1">
      <alignment vertical="center"/>
    </xf>
    <xf numFmtId="0" fontId="7" fillId="0" borderId="2" xfId="0" applyFont="1" applyBorder="1"/>
    <xf numFmtId="0" fontId="24" fillId="0" borderId="2" xfId="0" applyFont="1" applyBorder="1"/>
    <xf numFmtId="0" fontId="7" fillId="0" borderId="9" xfId="0" applyFont="1" applyBorder="1" applyAlignment="1">
      <alignment horizontal="center"/>
    </xf>
    <xf numFmtId="0" fontId="12" fillId="0" borderId="8" xfId="0" applyFont="1" applyBorder="1" applyAlignment="1">
      <alignment wrapText="1"/>
    </xf>
    <xf numFmtId="0" fontId="25" fillId="0" borderId="2" xfId="0" applyFont="1" applyBorder="1"/>
    <xf numFmtId="0" fontId="8" fillId="0" borderId="2" xfId="0" applyFont="1" applyBorder="1"/>
    <xf numFmtId="0" fontId="19" fillId="0" borderId="2" xfId="8" applyFont="1"/>
    <xf numFmtId="0" fontId="8" fillId="0" borderId="1" xfId="0" applyFont="1" applyBorder="1"/>
    <xf numFmtId="0" fontId="13" fillId="0" borderId="1" xfId="0" applyFont="1" applyBorder="1"/>
    <xf numFmtId="0" fontId="17" fillId="0" borderId="1" xfId="0" applyFont="1" applyBorder="1" applyAlignment="1">
      <alignment wrapText="1"/>
    </xf>
    <xf numFmtId="0" fontId="17" fillId="0" borderId="2" xfId="0" applyFont="1" applyBorder="1" applyAlignment="1">
      <alignment wrapText="1"/>
    </xf>
    <xf numFmtId="0" fontId="8" fillId="0" borderId="3" xfId="0" applyFont="1" applyBorder="1"/>
    <xf numFmtId="0" fontId="8" fillId="0" borderId="8" xfId="0" applyFont="1" applyBorder="1"/>
    <xf numFmtId="0" fontId="13" fillId="0" borderId="1" xfId="0" applyFont="1" applyBorder="1" applyAlignment="1">
      <alignment wrapText="1"/>
    </xf>
    <xf numFmtId="0" fontId="20" fillId="0" borderId="0" xfId="0" applyFont="1"/>
    <xf numFmtId="0" fontId="27" fillId="0" borderId="0" xfId="0" applyFont="1"/>
    <xf numFmtId="0" fontId="13" fillId="0" borderId="3" xfId="0" applyFont="1" applyBorder="1" applyAlignment="1">
      <alignment horizontal="left" vertical="center"/>
    </xf>
    <xf numFmtId="0" fontId="13" fillId="0" borderId="1" xfId="0" applyFont="1" applyBorder="1" applyAlignment="1">
      <alignment horizontal="center"/>
    </xf>
    <xf numFmtId="0" fontId="8" fillId="0" borderId="7" xfId="0" applyFont="1" applyBorder="1" applyAlignment="1">
      <alignment horizontal="center"/>
    </xf>
    <xf numFmtId="0" fontId="14" fillId="0" borderId="2" xfId="0" applyFont="1" applyBorder="1"/>
    <xf numFmtId="0" fontId="8" fillId="0" borderId="3" xfId="0" applyFont="1" applyBorder="1" applyAlignment="1">
      <alignment horizontal="center" wrapText="1"/>
    </xf>
    <xf numFmtId="0" fontId="24" fillId="0" borderId="2" xfId="0" applyFont="1" applyBorder="1" applyAlignment="1">
      <alignment horizontal="center"/>
    </xf>
    <xf numFmtId="0" fontId="14" fillId="0" borderId="1" xfId="0" applyFont="1" applyBorder="1" applyAlignment="1">
      <alignment horizontal="center"/>
    </xf>
    <xf numFmtId="0" fontId="24" fillId="0" borderId="3" xfId="0" applyFont="1" applyBorder="1" applyAlignment="1">
      <alignment horizontal="center"/>
    </xf>
    <xf numFmtId="0" fontId="19" fillId="0" borderId="3" xfId="0" applyFont="1" applyBorder="1" applyAlignment="1">
      <alignment horizontal="center"/>
    </xf>
    <xf numFmtId="0" fontId="26" fillId="0" borderId="0" xfId="0" applyFont="1"/>
    <xf numFmtId="0" fontId="29" fillId="0" borderId="0" xfId="0" applyFont="1"/>
    <xf numFmtId="0" fontId="24" fillId="0" borderId="3" xfId="0" applyFont="1" applyBorder="1"/>
    <xf numFmtId="0" fontId="30" fillId="0" borderId="0" xfId="0" applyFont="1" applyAlignment="1">
      <alignment horizontal="right"/>
    </xf>
    <xf numFmtId="0" fontId="30" fillId="0" borderId="0" xfId="0" applyFont="1"/>
    <xf numFmtId="0" fontId="19" fillId="0" borderId="0" xfId="0" applyFont="1"/>
    <xf numFmtId="0" fontId="11" fillId="0" borderId="2" xfId="0" applyFont="1" applyBorder="1" applyAlignment="1">
      <alignment horizontal="center"/>
    </xf>
    <xf numFmtId="0" fontId="22" fillId="0" borderId="3" xfId="0" applyFont="1" applyBorder="1" applyAlignment="1">
      <alignment horizontal="center"/>
    </xf>
    <xf numFmtId="0" fontId="14" fillId="0" borderId="1" xfId="0" applyFont="1" applyBorder="1"/>
    <xf numFmtId="0" fontId="12" fillId="0" borderId="1" xfId="0" applyFont="1" applyBorder="1"/>
    <xf numFmtId="0" fontId="12" fillId="0" borderId="1" xfId="0" applyFont="1" applyBorder="1" applyAlignment="1">
      <alignment horizontal="center"/>
    </xf>
    <xf numFmtId="0" fontId="19" fillId="0" borderId="0" xfId="0" applyFont="1" applyAlignment="1">
      <alignment horizontal="center"/>
    </xf>
    <xf numFmtId="0" fontId="7" fillId="2" borderId="1" xfId="0" applyFont="1" applyFill="1" applyBorder="1" applyAlignment="1">
      <alignment horizontal="center"/>
    </xf>
    <xf numFmtId="0" fontId="19" fillId="0" borderId="2" xfId="8" applyFont="1" applyAlignment="1">
      <alignment wrapText="1"/>
    </xf>
    <xf numFmtId="0" fontId="21" fillId="0" borderId="2" xfId="8" applyFont="1"/>
    <xf numFmtId="0" fontId="21" fillId="0" borderId="3" xfId="8" applyFont="1" applyBorder="1"/>
    <xf numFmtId="0" fontId="21" fillId="0" borderId="3" xfId="8" applyFont="1" applyBorder="1" applyAlignment="1">
      <alignment wrapText="1"/>
    </xf>
    <xf numFmtId="0" fontId="21" fillId="3" borderId="3" xfId="8" applyFont="1" applyFill="1" applyBorder="1" applyAlignment="1">
      <alignment wrapText="1"/>
    </xf>
    <xf numFmtId="0" fontId="22" fillId="0" borderId="2" xfId="8" applyFont="1"/>
    <xf numFmtId="0" fontId="21" fillId="0" borderId="2" xfId="8" applyFont="1" applyAlignment="1">
      <alignment wrapText="1"/>
    </xf>
    <xf numFmtId="0" fontId="14" fillId="0" borderId="0" xfId="0" applyFont="1"/>
    <xf numFmtId="0" fontId="10" fillId="0" borderId="0" xfId="0" applyFont="1" applyAlignment="1">
      <alignment horizontal="center"/>
    </xf>
    <xf numFmtId="0" fontId="33" fillId="0" borderId="0" xfId="0" applyFont="1"/>
    <xf numFmtId="0" fontId="14" fillId="2" borderId="3" xfId="0" applyFont="1" applyFill="1" applyBorder="1"/>
    <xf numFmtId="0" fontId="14" fillId="0" borderId="3" xfId="0" applyFont="1" applyBorder="1" applyAlignment="1">
      <alignment horizontal="center" vertical="center" wrapText="1"/>
    </xf>
    <xf numFmtId="0" fontId="21" fillId="0" borderId="3" xfId="0" applyFont="1" applyBorder="1" applyAlignment="1">
      <alignment horizontal="center"/>
    </xf>
    <xf numFmtId="0" fontId="21" fillId="2" borderId="3" xfId="0" applyFont="1" applyFill="1" applyBorder="1" applyAlignment="1">
      <alignment wrapText="1"/>
    </xf>
    <xf numFmtId="0" fontId="34" fillId="0" borderId="3" xfId="7" applyFont="1" applyBorder="1" applyAlignment="1">
      <alignment horizontal="center" wrapText="1"/>
    </xf>
    <xf numFmtId="0" fontId="14" fillId="0" borderId="1" xfId="7" applyFont="1" applyBorder="1" applyAlignment="1">
      <alignment horizontal="center"/>
    </xf>
    <xf numFmtId="0" fontId="34" fillId="0" borderId="3" xfId="7" applyFont="1" applyBorder="1" applyAlignment="1">
      <alignment horizontal="center"/>
    </xf>
    <xf numFmtId="0" fontId="32" fillId="0" borderId="4" xfId="7" applyFont="1" applyBorder="1" applyAlignment="1">
      <alignment horizontal="center"/>
    </xf>
    <xf numFmtId="0" fontId="32" fillId="0" borderId="3" xfId="7" applyFont="1" applyBorder="1" applyAlignment="1">
      <alignment horizontal="center"/>
    </xf>
    <xf numFmtId="0" fontId="35" fillId="0" borderId="0" xfId="0" applyFont="1"/>
    <xf numFmtId="0" fontId="36" fillId="0" borderId="0" xfId="0" applyFont="1"/>
    <xf numFmtId="0" fontId="32" fillId="0" borderId="3" xfId="0" applyFont="1" applyBorder="1"/>
    <xf numFmtId="0" fontId="14" fillId="3" borderId="1" xfId="0" applyFont="1" applyFill="1" applyBorder="1"/>
    <xf numFmtId="0" fontId="14" fillId="0" borderId="1" xfId="7" applyFont="1" applyBorder="1" applyAlignment="1">
      <alignment horizontal="center" wrapText="1"/>
    </xf>
    <xf numFmtId="0" fontId="12" fillId="3" borderId="1" xfId="0" applyFont="1" applyFill="1" applyBorder="1"/>
    <xf numFmtId="0" fontId="32" fillId="0" borderId="1" xfId="7" applyFont="1" applyBorder="1" applyAlignment="1">
      <alignment horizontal="center"/>
    </xf>
    <xf numFmtId="0" fontId="10" fillId="0" borderId="2" xfId="0" applyFont="1" applyBorder="1" applyAlignment="1">
      <alignment horizontal="center"/>
    </xf>
    <xf numFmtId="0" fontId="24" fillId="0" borderId="2" xfId="0" applyFont="1" applyBorder="1" applyAlignment="1">
      <alignment horizontal="center" wrapText="1"/>
    </xf>
    <xf numFmtId="0" fontId="14" fillId="0" borderId="1" xfId="0" applyFont="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0" xfId="0" applyFont="1" applyBorder="1"/>
    <xf numFmtId="0" fontId="10" fillId="0" borderId="3" xfId="0" applyFont="1" applyBorder="1"/>
    <xf numFmtId="0" fontId="14" fillId="2" borderId="3" xfId="0" applyFont="1" applyFill="1" applyBorder="1" applyAlignment="1">
      <alignment horizontal="center" vertical="top" wrapText="1"/>
    </xf>
    <xf numFmtId="0" fontId="14" fillId="2" borderId="3" xfId="0" applyFont="1" applyFill="1" applyBorder="1" applyAlignment="1">
      <alignment horizontal="center"/>
    </xf>
    <xf numFmtId="0" fontId="45" fillId="0" borderId="0" xfId="0" applyFont="1" applyAlignment="1">
      <alignment wrapText="1"/>
    </xf>
    <xf numFmtId="0" fontId="45" fillId="0" borderId="0" xfId="0" applyFont="1" applyAlignment="1">
      <alignment horizontal="center" vertical="center" wrapText="1"/>
    </xf>
    <xf numFmtId="0" fontId="47" fillId="0" borderId="3" xfId="0" applyFont="1" applyBorder="1" applyAlignment="1">
      <alignment wrapText="1"/>
    </xf>
    <xf numFmtId="0" fontId="46" fillId="0" borderId="3" xfId="0" applyFont="1" applyBorder="1" applyAlignment="1">
      <alignment horizontal="center" vertical="center" wrapText="1"/>
    </xf>
    <xf numFmtId="0" fontId="45" fillId="0" borderId="3" xfId="0" applyFont="1" applyBorder="1" applyAlignment="1">
      <alignment wrapText="1"/>
    </xf>
    <xf numFmtId="0" fontId="40" fillId="0" borderId="3" xfId="0" applyFont="1" applyBorder="1" applyAlignment="1">
      <alignment vertical="center" wrapText="1"/>
    </xf>
    <xf numFmtId="0" fontId="45" fillId="0" borderId="3"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3" xfId="0" applyFont="1" applyBorder="1" applyAlignment="1">
      <alignment wrapText="1"/>
    </xf>
    <xf numFmtId="0" fontId="47" fillId="0" borderId="3" xfId="0" applyFont="1" applyBorder="1" applyAlignment="1">
      <alignment horizontal="center" vertical="center" wrapText="1"/>
    </xf>
    <xf numFmtId="0" fontId="40" fillId="0" borderId="3" xfId="0" applyFont="1" applyBorder="1" applyAlignment="1">
      <alignment wrapText="1"/>
    </xf>
    <xf numFmtId="43" fontId="48" fillId="0" borderId="3" xfId="13" applyFont="1" applyBorder="1" applyAlignment="1">
      <alignment wrapText="1"/>
    </xf>
    <xf numFmtId="43" fontId="48" fillId="0" borderId="3" xfId="13" applyFont="1" applyBorder="1" applyAlignment="1">
      <alignment horizontal="center" vertical="center" wrapText="1"/>
    </xf>
    <xf numFmtId="0" fontId="43" fillId="0" borderId="3" xfId="0" applyFont="1" applyBorder="1" applyAlignment="1">
      <alignment horizontal="center" vertical="center" wrapText="1"/>
    </xf>
    <xf numFmtId="0" fontId="45" fillId="2" borderId="3" xfId="0" applyFont="1" applyFill="1" applyBorder="1" applyAlignment="1">
      <alignment wrapText="1"/>
    </xf>
    <xf numFmtId="0" fontId="41" fillId="0" borderId="3" xfId="0" applyFont="1" applyBorder="1" applyAlignment="1">
      <alignment vertical="center" wrapText="1"/>
    </xf>
    <xf numFmtId="2" fontId="43" fillId="0" borderId="3" xfId="0" applyNumberFormat="1" applyFont="1" applyBorder="1" applyAlignment="1">
      <alignment horizontal="center" vertical="center" wrapText="1"/>
    </xf>
    <xf numFmtId="43" fontId="48" fillId="0" borderId="3" xfId="13" applyFont="1" applyFill="1" applyBorder="1" applyAlignment="1">
      <alignment wrapText="1"/>
    </xf>
    <xf numFmtId="0" fontId="40" fillId="0" borderId="3" xfId="0" applyFont="1" applyBorder="1" applyAlignment="1">
      <alignment horizontal="center" vertical="center" wrapText="1"/>
    </xf>
    <xf numFmtId="0" fontId="45" fillId="0" borderId="3" xfId="0" applyFont="1" applyBorder="1" applyAlignment="1">
      <alignment horizontal="left" vertical="center" wrapText="1"/>
    </xf>
    <xf numFmtId="0" fontId="49" fillId="0" borderId="3" xfId="0" applyFont="1" applyBorder="1" applyAlignment="1">
      <alignment wrapText="1"/>
    </xf>
    <xf numFmtId="0" fontId="50" fillId="0" borderId="3" xfId="0" applyFont="1" applyBorder="1" applyAlignment="1">
      <alignment vertical="center" wrapText="1"/>
    </xf>
    <xf numFmtId="0" fontId="40" fillId="0" borderId="3" xfId="0" applyFont="1" applyBorder="1" applyAlignment="1">
      <alignment horizontal="left" vertical="center" wrapText="1"/>
    </xf>
    <xf numFmtId="0" fontId="51" fillId="0" borderId="2" xfId="0" applyFont="1" applyBorder="1"/>
    <xf numFmtId="0" fontId="52" fillId="0" borderId="0" xfId="0" applyFont="1" applyAlignment="1">
      <alignment wrapText="1"/>
    </xf>
    <xf numFmtId="0" fontId="52" fillId="0" borderId="3" xfId="0" applyFont="1" applyBorder="1" applyAlignment="1">
      <alignment wrapText="1"/>
    </xf>
    <xf numFmtId="0" fontId="53" fillId="0" borderId="3" xfId="0" applyFont="1" applyBorder="1" applyAlignment="1">
      <alignment wrapText="1"/>
    </xf>
    <xf numFmtId="0" fontId="52" fillId="2" borderId="3" xfId="0" applyFont="1" applyFill="1" applyBorder="1" applyAlignment="1">
      <alignment wrapText="1"/>
    </xf>
    <xf numFmtId="0" fontId="37" fillId="0" borderId="2" xfId="0" applyFont="1" applyBorder="1" applyAlignment="1">
      <alignment horizontal="center" vertical="center"/>
    </xf>
    <xf numFmtId="0" fontId="46" fillId="0" borderId="3" xfId="0" applyFont="1" applyBorder="1" applyAlignment="1">
      <alignment horizontal="left" vertical="center" wrapText="1"/>
    </xf>
    <xf numFmtId="0" fontId="0" fillId="0" borderId="2" xfId="0" applyBorder="1" applyAlignment="1">
      <alignment horizontal="left"/>
    </xf>
    <xf numFmtId="0" fontId="24" fillId="0" borderId="2" xfId="0" applyFont="1" applyBorder="1" applyAlignment="1">
      <alignment horizontal="left"/>
    </xf>
    <xf numFmtId="0" fontId="42" fillId="0" borderId="2" xfId="0" applyFont="1" applyBorder="1" applyAlignment="1">
      <alignment horizontal="left"/>
    </xf>
    <xf numFmtId="0" fontId="54" fillId="0" borderId="0" xfId="0" applyFont="1"/>
    <xf numFmtId="0" fontId="55" fillId="0" borderId="0" xfId="0" applyFont="1"/>
    <xf numFmtId="0" fontId="56" fillId="0" borderId="0" xfId="0" applyFont="1"/>
    <xf numFmtId="0" fontId="56" fillId="0" borderId="2" xfId="0" applyFont="1" applyBorder="1"/>
    <xf numFmtId="164" fontId="54" fillId="0" borderId="0" xfId="0" applyNumberFormat="1" applyFont="1"/>
    <xf numFmtId="164" fontId="55" fillId="0" borderId="0" xfId="0" applyNumberFormat="1" applyFont="1"/>
    <xf numFmtId="10" fontId="54" fillId="0" borderId="0" xfId="0" applyNumberFormat="1" applyFont="1"/>
    <xf numFmtId="0" fontId="13" fillId="0" borderId="3" xfId="0" applyFont="1" applyBorder="1" applyAlignment="1">
      <alignment horizontal="center" vertical="center"/>
    </xf>
    <xf numFmtId="0" fontId="1" fillId="0" borderId="0" xfId="0" applyFont="1" applyAlignment="1">
      <alignment horizontal="center"/>
    </xf>
    <xf numFmtId="164" fontId="12" fillId="0" borderId="1" xfId="0" applyNumberFormat="1" applyFont="1" applyBorder="1" applyAlignment="1">
      <alignment horizontal="center"/>
    </xf>
    <xf numFmtId="0" fontId="12" fillId="0" borderId="0" xfId="0" applyFont="1" applyAlignment="1">
      <alignment horizontal="center"/>
    </xf>
    <xf numFmtId="1" fontId="14" fillId="0" borderId="1" xfId="0" applyNumberFormat="1" applyFont="1" applyBorder="1" applyAlignment="1">
      <alignment horizontal="center"/>
    </xf>
    <xf numFmtId="0" fontId="38" fillId="0" borderId="3" xfId="0" applyFont="1" applyBorder="1" applyAlignment="1">
      <alignment horizontal="center"/>
    </xf>
    <xf numFmtId="0" fontId="28" fillId="0" borderId="3" xfId="7" applyFont="1" applyBorder="1" applyAlignment="1">
      <alignment horizontal="center"/>
    </xf>
    <xf numFmtId="0" fontId="1" fillId="0" borderId="3" xfId="0" applyFont="1" applyBorder="1" applyAlignment="1">
      <alignment horizontal="center"/>
    </xf>
    <xf numFmtId="0" fontId="1" fillId="0" borderId="2" xfId="0" applyFont="1" applyBorder="1"/>
    <xf numFmtId="0" fontId="1" fillId="0" borderId="0" xfId="0" applyFont="1"/>
    <xf numFmtId="0" fontId="1" fillId="0" borderId="2" xfId="0" applyFont="1" applyBorder="1" applyAlignment="1">
      <alignment horizontal="center"/>
    </xf>
    <xf numFmtId="0" fontId="1" fillId="0" borderId="3" xfId="0" applyFont="1" applyBorder="1" applyAlignment="1">
      <alignment horizontal="left" vertical="center"/>
    </xf>
    <xf numFmtId="0" fontId="1" fillId="0" borderId="3" xfId="0" applyFont="1" applyBorder="1" applyAlignment="1">
      <alignment wrapText="1"/>
    </xf>
    <xf numFmtId="0" fontId="22" fillId="0" borderId="3" xfId="8" applyFont="1" applyBorder="1" applyAlignment="1">
      <alignment horizontal="left" wrapText="1"/>
    </xf>
    <xf numFmtId="0" fontId="22" fillId="0" borderId="3" xfId="8" applyFont="1" applyBorder="1" applyAlignment="1">
      <alignment wrapText="1"/>
    </xf>
    <xf numFmtId="0" fontId="31" fillId="0" borderId="3" xfId="0" applyFont="1" applyBorder="1"/>
    <xf numFmtId="0" fontId="57" fillId="0" borderId="0" xfId="0" applyFont="1"/>
    <xf numFmtId="0" fontId="58" fillId="0" borderId="1" xfId="0" applyFont="1" applyBorder="1" applyAlignment="1">
      <alignment wrapText="1"/>
    </xf>
    <xf numFmtId="0" fontId="13" fillId="0" borderId="1" xfId="8" applyFont="1" applyBorder="1"/>
    <xf numFmtId="0" fontId="7" fillId="3" borderId="1" xfId="0" applyFont="1" applyFill="1" applyBorder="1" applyAlignment="1">
      <alignment wrapText="1"/>
    </xf>
    <xf numFmtId="0" fontId="59" fillId="0" borderId="1" xfId="8" applyFont="1" applyBorder="1" applyAlignment="1">
      <alignment wrapText="1"/>
    </xf>
    <xf numFmtId="0" fontId="61" fillId="0" borderId="2" xfId="0" applyFont="1" applyBorder="1"/>
    <xf numFmtId="0" fontId="61" fillId="0" borderId="2" xfId="0" applyFont="1" applyBorder="1" applyAlignment="1">
      <alignment horizontal="center"/>
    </xf>
    <xf numFmtId="0" fontId="62" fillId="0" borderId="0" xfId="0" applyFont="1" applyAlignment="1">
      <alignment horizontal="center"/>
    </xf>
    <xf numFmtId="0" fontId="63" fillId="0" borderId="0" xfId="0" applyFont="1"/>
    <xf numFmtId="0" fontId="20" fillId="0" borderId="0" xfId="0" applyFont="1" applyAlignment="1">
      <alignment horizontal="center"/>
    </xf>
    <xf numFmtId="0" fontId="5" fillId="0" borderId="1" xfId="0" applyFont="1" applyBorder="1" applyAlignment="1">
      <alignment horizontal="center" wrapText="1"/>
    </xf>
    <xf numFmtId="0" fontId="63" fillId="0" borderId="0" xfId="0" applyFont="1" applyAlignment="1">
      <alignment wrapText="1"/>
    </xf>
    <xf numFmtId="0" fontId="64" fillId="0" borderId="3" xfId="0" applyFont="1" applyBorder="1" applyAlignment="1">
      <alignment vertical="center" wrapText="1"/>
    </xf>
    <xf numFmtId="0" fontId="64" fillId="2" borderId="3" xfId="0" applyFont="1" applyFill="1" applyBorder="1" applyAlignment="1">
      <alignment vertical="center" wrapText="1"/>
    </xf>
    <xf numFmtId="0" fontId="63" fillId="0" borderId="3" xfId="0" applyFont="1" applyBorder="1" applyAlignment="1">
      <alignment wrapText="1"/>
    </xf>
    <xf numFmtId="0" fontId="65" fillId="0" borderId="3" xfId="0" applyFont="1" applyBorder="1" applyAlignment="1">
      <alignment vertical="center" wrapText="1"/>
    </xf>
    <xf numFmtId="0" fontId="64" fillId="0" borderId="3" xfId="0" applyFont="1" applyBorder="1" applyAlignment="1">
      <alignment wrapText="1"/>
    </xf>
    <xf numFmtId="0" fontId="67" fillId="0" borderId="3" xfId="0" applyFont="1" applyBorder="1" applyAlignment="1">
      <alignment vertical="center" wrapText="1"/>
    </xf>
    <xf numFmtId="0" fontId="68" fillId="0" borderId="2" xfId="0" applyFont="1" applyBorder="1" applyAlignment="1">
      <alignment wrapText="1"/>
    </xf>
    <xf numFmtId="0" fontId="69" fillId="0" borderId="3" xfId="0" applyFont="1" applyBorder="1" applyAlignment="1">
      <alignment horizontal="left" vertical="center" wrapText="1"/>
    </xf>
    <xf numFmtId="0" fontId="70" fillId="0" borderId="0" xfId="0" applyFont="1"/>
    <xf numFmtId="0" fontId="71" fillId="0" borderId="2" xfId="0" applyFont="1"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4" fillId="2" borderId="10" xfId="0" applyFont="1" applyFill="1" applyBorder="1" applyAlignment="1">
      <alignment horizontal="center" vertical="center" wrapText="1"/>
    </xf>
    <xf numFmtId="0" fontId="10" fillId="2" borderId="10" xfId="0" applyFont="1" applyFill="1" applyBorder="1" applyAlignment="1">
      <alignment vertical="center"/>
    </xf>
    <xf numFmtId="0" fontId="10" fillId="2" borderId="10" xfId="0" applyFont="1" applyFill="1" applyBorder="1" applyAlignment="1">
      <alignment vertical="center" wrapText="1"/>
    </xf>
  </cellXfs>
  <cellStyles count="14">
    <cellStyle name="Čárka" xfId="13" builtinId="3"/>
    <cellStyle name="Čárka 2" xfId="11" xr:uid="{2B75B684-FFAB-44C5-A05B-50BA6A9F52BC}"/>
    <cellStyle name="Hyperlink" xfId="1" xr:uid="{00000000-0005-0000-0000-000000000000}"/>
    <cellStyle name="Normální" xfId="0" builtinId="0"/>
    <cellStyle name="Normální 10" xfId="3" xr:uid="{00000000-0005-0000-0000-000003000000}"/>
    <cellStyle name="Normální 11" xfId="2" xr:uid="{00000000-0005-0000-0000-000004000000}"/>
    <cellStyle name="Normální 13" xfId="6" xr:uid="{00000000-0005-0000-0000-000005000000}"/>
    <cellStyle name="Normální 13 2" xfId="12" xr:uid="{25DE030F-6A31-4268-98CF-19425E6F1E26}"/>
    <cellStyle name="Normální 2" xfId="7" xr:uid="{C63E8E18-97FA-4461-8474-4AF54AF30181}"/>
    <cellStyle name="Normální 2 2" xfId="10" xr:uid="{DD193673-01A3-4FAC-9B6C-EDBFDFD3D37E}"/>
    <cellStyle name="Normální 3" xfId="8" xr:uid="{609A2C71-92D2-4777-AC0C-63460B8DCDE6}"/>
    <cellStyle name="Normální 4" xfId="9" xr:uid="{D2347D24-22DC-4D61-8DCC-F2D14D17EDAF}"/>
    <cellStyle name="Normální 5" xfId="4" xr:uid="{00000000-0005-0000-0000-000006000000}"/>
    <cellStyle name="Normální 9" xfId="5" xr:uid="{00000000-0005-0000-0000-000007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501E-6FEA-4950-8795-5EF910EADE95}">
  <dimension ref="A1:S29"/>
  <sheetViews>
    <sheetView tabSelected="1" zoomScaleNormal="100" workbookViewId="0">
      <selection activeCell="D35" sqref="D35"/>
    </sheetView>
  </sheetViews>
  <sheetFormatPr defaultColWidth="12.625" defaultRowHeight="15" customHeight="1"/>
  <cols>
    <col min="1" max="1" width="21.875" customWidth="1"/>
    <col min="2" max="12" width="6.625" customWidth="1"/>
    <col min="13" max="13" width="11.625" customWidth="1"/>
    <col min="14" max="21" width="7.625" customWidth="1"/>
  </cols>
  <sheetData>
    <row r="1" spans="1:14" ht="14.25" customHeight="1">
      <c r="A1" s="5" t="s">
        <v>0</v>
      </c>
      <c r="B1" s="1"/>
      <c r="C1" s="6"/>
      <c r="D1" s="6"/>
    </row>
    <row r="2" spans="1:14" ht="14.25" customHeight="1">
      <c r="M2" s="175"/>
      <c r="N2" s="19"/>
    </row>
    <row r="3" spans="1:14" ht="30" customHeight="1">
      <c r="A3" s="44" t="s">
        <v>1</v>
      </c>
      <c r="B3" s="212" t="s">
        <v>2</v>
      </c>
      <c r="C3" s="213"/>
      <c r="D3" s="214"/>
      <c r="E3" s="212" t="s">
        <v>3</v>
      </c>
      <c r="F3" s="213"/>
      <c r="G3" s="214"/>
      <c r="H3" s="215" t="s">
        <v>4</v>
      </c>
      <c r="I3" s="216"/>
      <c r="J3" s="217"/>
      <c r="K3" s="212" t="s">
        <v>5</v>
      </c>
      <c r="L3" s="214"/>
      <c r="M3" s="42" t="s">
        <v>6</v>
      </c>
      <c r="N3" s="19"/>
    </row>
    <row r="4" spans="1:14" ht="14.25" customHeight="1">
      <c r="A4" s="39"/>
      <c r="B4" s="40" t="s">
        <v>7</v>
      </c>
      <c r="C4" s="40" t="s">
        <v>8</v>
      </c>
      <c r="D4" s="40" t="s">
        <v>9</v>
      </c>
      <c r="E4" s="40" t="s">
        <v>7</v>
      </c>
      <c r="F4" s="40" t="s">
        <v>8</v>
      </c>
      <c r="G4" s="40" t="s">
        <v>9</v>
      </c>
      <c r="H4" s="81" t="s">
        <v>7</v>
      </c>
      <c r="I4" s="81" t="s">
        <v>8</v>
      </c>
      <c r="J4" s="81" t="s">
        <v>9</v>
      </c>
      <c r="K4" s="40" t="s">
        <v>7</v>
      </c>
      <c r="L4" s="40" t="s">
        <v>8</v>
      </c>
      <c r="M4" s="181"/>
      <c r="N4" s="19"/>
    </row>
    <row r="5" spans="1:14" ht="14.25" customHeight="1">
      <c r="A5" s="37" t="s">
        <v>10</v>
      </c>
      <c r="B5" s="84"/>
      <c r="C5" s="84"/>
      <c r="D5" s="84"/>
      <c r="E5" s="84"/>
      <c r="F5" s="84"/>
      <c r="G5" s="84"/>
      <c r="H5" s="54"/>
      <c r="I5" s="54"/>
      <c r="J5" s="54"/>
      <c r="K5" s="84"/>
      <c r="L5" s="84"/>
      <c r="M5" s="85"/>
      <c r="N5" s="19"/>
    </row>
    <row r="6" spans="1:14" ht="14.25" customHeight="1">
      <c r="A6" s="24">
        <v>1</v>
      </c>
      <c r="B6" s="54">
        <v>1011</v>
      </c>
      <c r="C6" s="54">
        <v>80</v>
      </c>
      <c r="D6" s="54">
        <f>B6+C6</f>
        <v>1091</v>
      </c>
      <c r="E6" s="54">
        <v>372</v>
      </c>
      <c r="F6" s="54">
        <v>44</v>
      </c>
      <c r="G6" s="54">
        <f>E6+F6</f>
        <v>416</v>
      </c>
      <c r="H6" s="54">
        <v>16</v>
      </c>
      <c r="I6" s="54">
        <v>11</v>
      </c>
      <c r="J6" s="54">
        <f>H6+I6</f>
        <v>27</v>
      </c>
      <c r="K6" s="54">
        <f>B6+E6+H6</f>
        <v>1399</v>
      </c>
      <c r="L6" s="54">
        <f>C6+F6+I6</f>
        <v>135</v>
      </c>
      <c r="M6" s="59">
        <f>K6+L6</f>
        <v>1534</v>
      </c>
      <c r="N6" s="19"/>
    </row>
    <row r="7" spans="1:14" ht="14.25" customHeight="1">
      <c r="A7" s="24">
        <v>2</v>
      </c>
      <c r="B7" s="54">
        <v>359</v>
      </c>
      <c r="C7" s="54">
        <v>25</v>
      </c>
      <c r="D7" s="54">
        <f t="shared" ref="D7:D17" si="0">B7+C7</f>
        <v>384</v>
      </c>
      <c r="E7" s="54">
        <v>359</v>
      </c>
      <c r="F7" s="54">
        <v>48</v>
      </c>
      <c r="G7" s="54">
        <f>E7+F7</f>
        <v>407</v>
      </c>
      <c r="H7" s="54">
        <v>36</v>
      </c>
      <c r="I7" s="54">
        <v>3</v>
      </c>
      <c r="J7" s="54">
        <f t="shared" ref="J7:J16" si="1">H7+I7</f>
        <v>39</v>
      </c>
      <c r="K7" s="54">
        <f>B7+E7+H7</f>
        <v>754</v>
      </c>
      <c r="L7" s="54">
        <f t="shared" ref="L7:L16" si="2">C7+F7+I7</f>
        <v>76</v>
      </c>
      <c r="M7" s="59">
        <f t="shared" ref="M7:M17" si="3">K7+L7</f>
        <v>830</v>
      </c>
      <c r="N7" s="19"/>
    </row>
    <row r="8" spans="1:14" ht="14.25" customHeight="1">
      <c r="A8" s="24">
        <v>3</v>
      </c>
      <c r="B8" s="54">
        <v>477</v>
      </c>
      <c r="C8" s="54">
        <v>35</v>
      </c>
      <c r="D8" s="54">
        <f t="shared" si="0"/>
        <v>512</v>
      </c>
      <c r="E8" s="54"/>
      <c r="F8" s="54"/>
      <c r="G8" s="54"/>
      <c r="H8" s="54">
        <v>32</v>
      </c>
      <c r="I8" s="54">
        <v>9</v>
      </c>
      <c r="J8" s="54">
        <f t="shared" si="1"/>
        <v>41</v>
      </c>
      <c r="K8" s="54">
        <f t="shared" ref="K8:K16" si="4">B8+E8+H8</f>
        <v>509</v>
      </c>
      <c r="L8" s="54">
        <f t="shared" si="2"/>
        <v>44</v>
      </c>
      <c r="M8" s="59">
        <f t="shared" si="3"/>
        <v>553</v>
      </c>
      <c r="N8" s="19"/>
    </row>
    <row r="9" spans="1:14" ht="14.25" customHeight="1">
      <c r="A9" s="24">
        <v>4</v>
      </c>
      <c r="B9" s="54"/>
      <c r="C9" s="54"/>
      <c r="D9" s="54"/>
      <c r="E9" s="54"/>
      <c r="F9" s="54"/>
      <c r="G9" s="54"/>
      <c r="H9" s="54">
        <v>10</v>
      </c>
      <c r="I9" s="54">
        <v>11</v>
      </c>
      <c r="J9" s="54">
        <f t="shared" si="1"/>
        <v>21</v>
      </c>
      <c r="K9" s="54">
        <f t="shared" si="4"/>
        <v>10</v>
      </c>
      <c r="L9" s="54">
        <f t="shared" si="2"/>
        <v>11</v>
      </c>
      <c r="M9" s="59">
        <f t="shared" si="3"/>
        <v>21</v>
      </c>
      <c r="N9" s="19"/>
    </row>
    <row r="10" spans="1:14" ht="14.25" customHeight="1">
      <c r="A10" s="24" t="s">
        <v>9</v>
      </c>
      <c r="B10" s="55">
        <f>SUM(B6:B9)</f>
        <v>1847</v>
      </c>
      <c r="C10" s="55">
        <f>SUM(C6:C9)</f>
        <v>140</v>
      </c>
      <c r="D10" s="54">
        <f t="shared" si="0"/>
        <v>1987</v>
      </c>
      <c r="E10" s="55">
        <f>SUM(E6:E9)</f>
        <v>731</v>
      </c>
      <c r="F10" s="55">
        <f>SUM(F6:F9)</f>
        <v>92</v>
      </c>
      <c r="G10" s="54">
        <f t="shared" ref="G10:G17" si="5">E10+F10</f>
        <v>823</v>
      </c>
      <c r="H10" s="55">
        <f>SUM(H6:H9)</f>
        <v>94</v>
      </c>
      <c r="I10" s="55">
        <f>SUM(I6:I9)</f>
        <v>34</v>
      </c>
      <c r="J10" s="54">
        <f t="shared" si="1"/>
        <v>128</v>
      </c>
      <c r="K10" s="54">
        <f t="shared" si="4"/>
        <v>2672</v>
      </c>
      <c r="L10" s="54">
        <f t="shared" si="2"/>
        <v>266</v>
      </c>
      <c r="M10" s="59">
        <f t="shared" si="3"/>
        <v>2938</v>
      </c>
      <c r="N10" s="19"/>
    </row>
    <row r="11" spans="1:14" ht="14.25" customHeight="1">
      <c r="A11" s="43" t="s">
        <v>11</v>
      </c>
      <c r="B11" s="54"/>
      <c r="C11" s="54"/>
      <c r="D11" s="54"/>
      <c r="E11" s="54"/>
      <c r="F11" s="54"/>
      <c r="G11" s="54"/>
      <c r="H11" s="54"/>
      <c r="I11" s="54"/>
      <c r="J11" s="54"/>
      <c r="K11" s="54"/>
      <c r="L11" s="54"/>
      <c r="M11" s="59"/>
      <c r="N11" s="19"/>
    </row>
    <row r="12" spans="1:14" ht="14.25" customHeight="1">
      <c r="A12" s="24">
        <v>1</v>
      </c>
      <c r="B12" s="54">
        <v>331</v>
      </c>
      <c r="C12" s="54">
        <v>13</v>
      </c>
      <c r="D12" s="54">
        <f>B12+C12</f>
        <v>344</v>
      </c>
      <c r="E12" s="54">
        <v>143</v>
      </c>
      <c r="F12" s="54">
        <v>3</v>
      </c>
      <c r="G12" s="54">
        <f t="shared" si="5"/>
        <v>146</v>
      </c>
      <c r="H12" s="54">
        <v>17</v>
      </c>
      <c r="I12" s="54">
        <v>1</v>
      </c>
      <c r="J12" s="54">
        <f t="shared" si="1"/>
        <v>18</v>
      </c>
      <c r="K12" s="54">
        <f t="shared" si="4"/>
        <v>491</v>
      </c>
      <c r="L12" s="54">
        <f t="shared" si="2"/>
        <v>17</v>
      </c>
      <c r="M12" s="59">
        <f t="shared" si="3"/>
        <v>508</v>
      </c>
      <c r="N12" s="19"/>
    </row>
    <row r="13" spans="1:14" ht="14.25" customHeight="1">
      <c r="A13" s="24">
        <v>2</v>
      </c>
      <c r="B13" s="54">
        <v>105</v>
      </c>
      <c r="C13" s="54">
        <v>9</v>
      </c>
      <c r="D13" s="54">
        <f>B13+C13</f>
        <v>114</v>
      </c>
      <c r="E13" s="54">
        <v>106</v>
      </c>
      <c r="F13" s="54">
        <v>1</v>
      </c>
      <c r="G13" s="54">
        <f t="shared" si="5"/>
        <v>107</v>
      </c>
      <c r="H13" s="54">
        <v>7</v>
      </c>
      <c r="I13" s="54">
        <v>0</v>
      </c>
      <c r="J13" s="54">
        <f t="shared" si="1"/>
        <v>7</v>
      </c>
      <c r="K13" s="54">
        <f t="shared" si="4"/>
        <v>218</v>
      </c>
      <c r="L13" s="54">
        <f t="shared" si="2"/>
        <v>10</v>
      </c>
      <c r="M13" s="59">
        <f t="shared" si="3"/>
        <v>228</v>
      </c>
      <c r="N13" s="19"/>
    </row>
    <row r="14" spans="1:14" ht="14.25" customHeight="1">
      <c r="A14" s="24">
        <v>3</v>
      </c>
      <c r="B14" s="54">
        <v>121</v>
      </c>
      <c r="C14" s="54">
        <v>3</v>
      </c>
      <c r="D14" s="54">
        <f>B14+C14</f>
        <v>124</v>
      </c>
      <c r="E14" s="54"/>
      <c r="F14" s="54"/>
      <c r="G14" s="54"/>
      <c r="H14" s="54">
        <v>9</v>
      </c>
      <c r="I14" s="54">
        <v>1</v>
      </c>
      <c r="J14" s="54">
        <f t="shared" si="1"/>
        <v>10</v>
      </c>
      <c r="K14" s="54">
        <f t="shared" si="4"/>
        <v>130</v>
      </c>
      <c r="L14" s="54">
        <f t="shared" si="2"/>
        <v>4</v>
      </c>
      <c r="M14" s="59">
        <f t="shared" si="3"/>
        <v>134</v>
      </c>
      <c r="N14" s="19"/>
    </row>
    <row r="15" spans="1:14" ht="14.25" customHeight="1">
      <c r="A15" s="24">
        <v>4</v>
      </c>
      <c r="B15" s="54"/>
      <c r="C15" s="54"/>
      <c r="D15" s="54"/>
      <c r="E15" s="54"/>
      <c r="F15" s="54"/>
      <c r="G15" s="54"/>
      <c r="H15" s="54">
        <v>11</v>
      </c>
      <c r="I15" s="54">
        <v>1</v>
      </c>
      <c r="J15" s="54">
        <f t="shared" si="1"/>
        <v>12</v>
      </c>
      <c r="K15" s="54">
        <f t="shared" si="4"/>
        <v>11</v>
      </c>
      <c r="L15" s="54">
        <f t="shared" si="2"/>
        <v>1</v>
      </c>
      <c r="M15" s="59">
        <f t="shared" si="3"/>
        <v>12</v>
      </c>
      <c r="N15" s="19"/>
    </row>
    <row r="16" spans="1:14" ht="14.25" customHeight="1">
      <c r="A16" s="35" t="s">
        <v>9</v>
      </c>
      <c r="B16" s="55">
        <f>SUM(B12:B15)</f>
        <v>557</v>
      </c>
      <c r="C16" s="55">
        <f>SUM(C12:C15)</f>
        <v>25</v>
      </c>
      <c r="D16" s="54">
        <f>B16+C16</f>
        <v>582</v>
      </c>
      <c r="E16" s="55">
        <f>SUM(E12:E15)</f>
        <v>249</v>
      </c>
      <c r="F16" s="55">
        <f>SUM(F12:F15)</f>
        <v>4</v>
      </c>
      <c r="G16" s="54">
        <f t="shared" si="5"/>
        <v>253</v>
      </c>
      <c r="H16" s="55">
        <f>SUM(H12:H15)</f>
        <v>44</v>
      </c>
      <c r="I16" s="55">
        <f>SUM(I12:I15)</f>
        <v>3</v>
      </c>
      <c r="J16" s="54">
        <f t="shared" si="1"/>
        <v>47</v>
      </c>
      <c r="K16" s="54">
        <f t="shared" si="4"/>
        <v>850</v>
      </c>
      <c r="L16" s="54">
        <f t="shared" si="2"/>
        <v>32</v>
      </c>
      <c r="M16" s="59">
        <f t="shared" si="3"/>
        <v>882</v>
      </c>
      <c r="N16" s="19"/>
    </row>
    <row r="17" spans="1:19" s="38" customFormat="1" ht="30">
      <c r="A17" s="41" t="s">
        <v>12</v>
      </c>
      <c r="B17" s="59">
        <f>B10+B16</f>
        <v>2404</v>
      </c>
      <c r="C17" s="59">
        <f>C10+C16</f>
        <v>165</v>
      </c>
      <c r="D17" s="54">
        <f t="shared" si="0"/>
        <v>2569</v>
      </c>
      <c r="E17" s="54">
        <f>E10+E16</f>
        <v>980</v>
      </c>
      <c r="F17" s="54">
        <f>F10+F16</f>
        <v>96</v>
      </c>
      <c r="G17" s="54">
        <f t="shared" si="5"/>
        <v>1076</v>
      </c>
      <c r="H17" s="59">
        <f>H10+H16</f>
        <v>138</v>
      </c>
      <c r="I17" s="59">
        <f>I10+I16</f>
        <v>37</v>
      </c>
      <c r="J17" s="54">
        <f>H17+I17</f>
        <v>175</v>
      </c>
      <c r="K17" s="54">
        <f>B17+E17+H17</f>
        <v>3522</v>
      </c>
      <c r="L17" s="54">
        <f>C17+F17+I17</f>
        <v>298</v>
      </c>
      <c r="M17" s="59">
        <f t="shared" si="3"/>
        <v>3820</v>
      </c>
      <c r="N17" s="182"/>
      <c r="O17" s="183"/>
      <c r="P17" s="183"/>
      <c r="Q17" s="183"/>
      <c r="R17" s="183"/>
      <c r="S17" s="183"/>
    </row>
    <row r="18" spans="1:19" ht="18" customHeight="1">
      <c r="A18" s="86"/>
      <c r="B18" s="86"/>
      <c r="C18" s="86"/>
      <c r="D18" s="86"/>
      <c r="E18" s="86"/>
      <c r="F18" s="86"/>
      <c r="G18" s="86"/>
      <c r="H18" s="86"/>
      <c r="I18" s="86"/>
      <c r="J18" s="87"/>
      <c r="K18" s="86"/>
      <c r="N18" s="19"/>
    </row>
    <row r="19" spans="1:19" s="169" customFormat="1" ht="14.25">
      <c r="A19" s="167"/>
      <c r="B19" s="167"/>
      <c r="C19" s="167"/>
      <c r="D19" s="167"/>
      <c r="E19" s="167"/>
      <c r="F19" s="167"/>
      <c r="G19" s="167"/>
      <c r="H19" s="167"/>
      <c r="I19" s="168"/>
      <c r="J19" s="168"/>
      <c r="K19" s="168"/>
      <c r="N19" s="170"/>
    </row>
    <row r="20" spans="1:19" s="169" customFormat="1" ht="14.25">
      <c r="A20" s="167"/>
      <c r="B20" s="167"/>
      <c r="C20" s="167"/>
      <c r="D20" s="167"/>
      <c r="E20" s="167"/>
      <c r="F20" s="171"/>
      <c r="G20" s="171"/>
      <c r="H20" s="171"/>
      <c r="I20" s="168"/>
      <c r="J20" s="168"/>
      <c r="K20" s="172"/>
    </row>
    <row r="21" spans="1:19" s="169" customFormat="1" ht="15" customHeight="1">
      <c r="A21" s="167"/>
      <c r="B21" s="167"/>
      <c r="C21" s="167"/>
      <c r="D21" s="167"/>
      <c r="E21" s="167"/>
      <c r="F21" s="171"/>
      <c r="G21" s="171"/>
      <c r="H21" s="171"/>
      <c r="I21" s="168"/>
      <c r="J21" s="168"/>
      <c r="K21" s="172"/>
    </row>
    <row r="22" spans="1:19" s="169" customFormat="1" ht="15" customHeight="1">
      <c r="A22" s="167"/>
      <c r="B22" s="167"/>
      <c r="C22" s="167"/>
      <c r="D22" s="167"/>
      <c r="E22" s="167"/>
      <c r="F22" s="171"/>
      <c r="G22" s="171"/>
      <c r="H22" s="171"/>
      <c r="I22" s="168"/>
      <c r="J22" s="168"/>
      <c r="K22" s="172"/>
    </row>
    <row r="23" spans="1:19" ht="15" customHeight="1">
      <c r="A23" s="56"/>
      <c r="B23" s="56"/>
      <c r="C23" s="56"/>
      <c r="D23" s="86"/>
      <c r="E23" s="86"/>
      <c r="F23" s="86"/>
    </row>
    <row r="24" spans="1:19" ht="15" customHeight="1">
      <c r="A24" s="56"/>
      <c r="B24" s="56"/>
      <c r="C24" s="56"/>
      <c r="D24" s="86"/>
      <c r="E24" s="86"/>
      <c r="F24" s="86"/>
    </row>
    <row r="25" spans="1:19" ht="15" customHeight="1">
      <c r="A25" s="56"/>
      <c r="B25" s="56"/>
      <c r="C25" s="56"/>
      <c r="D25" s="86"/>
      <c r="E25" s="86"/>
      <c r="F25" s="86"/>
    </row>
    <row r="26" spans="1:19" ht="15" customHeight="1">
      <c r="A26" s="167"/>
      <c r="B26" s="167"/>
      <c r="C26" s="167"/>
      <c r="D26" s="86"/>
      <c r="E26" s="86"/>
      <c r="F26" s="86"/>
    </row>
    <row r="27" spans="1:19" ht="15" customHeight="1">
      <c r="A27" s="167"/>
      <c r="B27" s="171"/>
      <c r="C27" s="171"/>
      <c r="D27" s="86"/>
      <c r="E27" s="86"/>
      <c r="F27" s="86"/>
    </row>
    <row r="28" spans="1:19" ht="15" customHeight="1">
      <c r="A28" s="167"/>
      <c r="B28" s="171"/>
      <c r="C28" s="171"/>
      <c r="D28" s="86"/>
      <c r="E28" s="86"/>
      <c r="F28" s="86"/>
    </row>
    <row r="29" spans="1:19" ht="15" customHeight="1">
      <c r="A29" s="167"/>
      <c r="B29" s="171"/>
      <c r="C29" s="171"/>
      <c r="D29" s="86"/>
      <c r="E29" s="86"/>
      <c r="F29" s="86"/>
    </row>
  </sheetData>
  <mergeCells count="4">
    <mergeCell ref="B3:D3"/>
    <mergeCell ref="E3:G3"/>
    <mergeCell ref="H3:J3"/>
    <mergeCell ref="K3:L3"/>
  </mergeCells>
  <pageMargins left="0.7" right="0.7" top="0.78740157499999996" bottom="0.78740157499999996"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6D0F5-4A06-42E2-B5E7-0F3C65FEC39E}">
  <dimension ref="A1:G29"/>
  <sheetViews>
    <sheetView zoomScaleNormal="100" workbookViewId="0">
      <selection activeCell="R13" sqref="R13"/>
    </sheetView>
  </sheetViews>
  <sheetFormatPr defaultColWidth="12.625" defaultRowHeight="15" customHeight="1"/>
  <cols>
    <col min="1" max="1" width="25.625" customWidth="1"/>
    <col min="2" max="7" width="12.875" customWidth="1"/>
    <col min="8" max="22" width="7.625" customWidth="1"/>
  </cols>
  <sheetData>
    <row r="1" spans="1:7" ht="14.25" customHeight="1">
      <c r="A1" s="1" t="s">
        <v>13</v>
      </c>
    </row>
    <row r="2" spans="1:7" ht="14.25" customHeight="1"/>
    <row r="3" spans="1:7" ht="30">
      <c r="A3" s="35"/>
      <c r="B3" s="36" t="s">
        <v>14</v>
      </c>
      <c r="C3" s="212" t="s">
        <v>15</v>
      </c>
      <c r="D3" s="214"/>
      <c r="E3" s="212" t="s">
        <v>16</v>
      </c>
      <c r="F3" s="214"/>
      <c r="G3" s="36" t="s">
        <v>17</v>
      </c>
    </row>
    <row r="4" spans="1:7" ht="14.25" customHeight="1">
      <c r="A4" s="35"/>
      <c r="B4" s="36"/>
      <c r="C4" s="36" t="s">
        <v>18</v>
      </c>
      <c r="D4" s="36" t="s">
        <v>19</v>
      </c>
      <c r="E4" s="36" t="s">
        <v>18</v>
      </c>
      <c r="F4" s="36" t="s">
        <v>19</v>
      </c>
      <c r="G4" s="36"/>
    </row>
    <row r="5" spans="1:7" ht="14.25" customHeight="1">
      <c r="A5" s="37" t="s">
        <v>20</v>
      </c>
      <c r="B5" s="88"/>
      <c r="C5" s="84"/>
      <c r="D5" s="84"/>
      <c r="E5" s="84"/>
      <c r="F5" s="84"/>
      <c r="G5" s="84"/>
    </row>
    <row r="6" spans="1:7" ht="14.25" customHeight="1">
      <c r="A6" s="26" t="s">
        <v>21</v>
      </c>
      <c r="B6" s="54">
        <v>3281</v>
      </c>
      <c r="C6" s="54">
        <v>1963</v>
      </c>
      <c r="D6" s="54">
        <v>1076</v>
      </c>
      <c r="E6" s="54">
        <v>29</v>
      </c>
      <c r="F6" s="54">
        <v>27</v>
      </c>
      <c r="G6" s="55">
        <f>D6+F6</f>
        <v>1103</v>
      </c>
    </row>
    <row r="7" spans="1:7" ht="14.25" customHeight="1">
      <c r="A7" s="26" t="s">
        <v>22</v>
      </c>
      <c r="B7" s="54">
        <v>680</v>
      </c>
      <c r="C7" s="54">
        <v>534</v>
      </c>
      <c r="D7" s="54">
        <v>360</v>
      </c>
      <c r="E7" s="54">
        <v>1</v>
      </c>
      <c r="F7" s="54">
        <v>1</v>
      </c>
      <c r="G7" s="55">
        <f t="shared" ref="G7:G12" si="0">D7+F7</f>
        <v>361</v>
      </c>
    </row>
    <row r="8" spans="1:7" ht="14.25" customHeight="1">
      <c r="A8" s="26" t="s">
        <v>9</v>
      </c>
      <c r="B8" s="54">
        <f>SUM(B6:B7)</f>
        <v>3961</v>
      </c>
      <c r="C8" s="54">
        <f>SUM(C6:C7)</f>
        <v>2497</v>
      </c>
      <c r="D8" s="54">
        <f>SUM(D6:D7)</f>
        <v>1436</v>
      </c>
      <c r="E8" s="54">
        <f>SUM(E6:E7)</f>
        <v>30</v>
      </c>
      <c r="F8" s="54">
        <f>SUM(F6:F7)</f>
        <v>28</v>
      </c>
      <c r="G8" s="55">
        <f t="shared" si="0"/>
        <v>1464</v>
      </c>
    </row>
    <row r="9" spans="1:7" ht="14.25" customHeight="1">
      <c r="A9" s="25" t="s">
        <v>23</v>
      </c>
      <c r="B9" s="54"/>
      <c r="C9" s="54"/>
      <c r="D9" s="54"/>
      <c r="E9" s="54"/>
      <c r="F9" s="54"/>
      <c r="G9" s="55"/>
    </row>
    <row r="10" spans="1:7" ht="14.25" customHeight="1">
      <c r="A10" s="26" t="s">
        <v>21</v>
      </c>
      <c r="B10" s="54">
        <v>908</v>
      </c>
      <c r="C10" s="54">
        <v>712</v>
      </c>
      <c r="D10" s="54">
        <v>442</v>
      </c>
      <c r="E10" s="54">
        <v>4</v>
      </c>
      <c r="F10" s="54">
        <v>1</v>
      </c>
      <c r="G10" s="55">
        <f t="shared" si="0"/>
        <v>443</v>
      </c>
    </row>
    <row r="11" spans="1:7" ht="14.25" customHeight="1">
      <c r="A11" s="26" t="s">
        <v>22</v>
      </c>
      <c r="B11" s="54">
        <v>294</v>
      </c>
      <c r="C11" s="54">
        <v>223</v>
      </c>
      <c r="D11" s="54">
        <v>153</v>
      </c>
      <c r="E11" s="54">
        <v>3</v>
      </c>
      <c r="F11" s="54">
        <v>2</v>
      </c>
      <c r="G11" s="55">
        <f t="shared" si="0"/>
        <v>155</v>
      </c>
    </row>
    <row r="12" spans="1:7" ht="14.25" customHeight="1">
      <c r="A12" s="26" t="s">
        <v>9</v>
      </c>
      <c r="B12" s="54">
        <f>SUM(B10:B11)</f>
        <v>1202</v>
      </c>
      <c r="C12" s="54">
        <f>SUM(C10:C11)</f>
        <v>935</v>
      </c>
      <c r="D12" s="54">
        <f>SUM(D10:D11)</f>
        <v>595</v>
      </c>
      <c r="E12" s="54">
        <f>SUM(E10:E11)</f>
        <v>7</v>
      </c>
      <c r="F12" s="54">
        <f>SUM(F10:F11)</f>
        <v>3</v>
      </c>
      <c r="G12" s="55">
        <f t="shared" si="0"/>
        <v>598</v>
      </c>
    </row>
    <row r="13" spans="1:7" ht="30">
      <c r="A13" s="51" t="s">
        <v>24</v>
      </c>
      <c r="B13" s="59">
        <f>B8+B12</f>
        <v>5163</v>
      </c>
      <c r="C13" s="59">
        <f>C8+C12</f>
        <v>3432</v>
      </c>
      <c r="D13" s="59">
        <f>D8+D12</f>
        <v>2031</v>
      </c>
      <c r="E13" s="59">
        <f>E8+E12</f>
        <v>37</v>
      </c>
      <c r="F13" s="59">
        <f>F8+F12</f>
        <v>31</v>
      </c>
      <c r="G13" s="55">
        <f>D13+F13</f>
        <v>2062</v>
      </c>
    </row>
    <row r="14" spans="1:7" ht="15.75" customHeight="1"/>
    <row r="16" spans="1:7" ht="15" customHeight="1">
      <c r="A16" s="86"/>
      <c r="B16" s="86"/>
      <c r="C16" s="86"/>
      <c r="D16" s="86"/>
      <c r="E16" s="86"/>
    </row>
    <row r="17" spans="1:5" ht="15" customHeight="1">
      <c r="A17" s="86"/>
      <c r="B17" s="86"/>
      <c r="C17" s="86"/>
      <c r="D17" s="86"/>
      <c r="E17" s="86"/>
    </row>
    <row r="18" spans="1:5" ht="15" customHeight="1">
      <c r="A18" s="86"/>
      <c r="B18" s="86"/>
      <c r="C18" s="86"/>
      <c r="D18" s="86"/>
      <c r="E18" s="86"/>
    </row>
    <row r="19" spans="1:5" ht="15" customHeight="1">
      <c r="A19" s="86"/>
      <c r="B19" s="86"/>
      <c r="C19" s="86"/>
      <c r="D19" s="86"/>
      <c r="E19" s="86"/>
    </row>
    <row r="20" spans="1:5" ht="15" customHeight="1">
      <c r="A20" s="167"/>
      <c r="B20" s="167"/>
      <c r="C20" s="167"/>
      <c r="D20" s="167"/>
      <c r="E20" s="86"/>
    </row>
    <row r="21" spans="1:5" ht="15" customHeight="1">
      <c r="A21" s="167"/>
      <c r="B21" s="167"/>
      <c r="C21" s="167"/>
      <c r="D21" s="167"/>
      <c r="E21" s="86"/>
    </row>
    <row r="22" spans="1:5" ht="15" customHeight="1">
      <c r="A22" s="167"/>
      <c r="B22" s="167"/>
      <c r="C22" s="167"/>
      <c r="D22" s="167"/>
      <c r="E22" s="86"/>
    </row>
    <row r="23" spans="1:5" ht="15" customHeight="1">
      <c r="A23" s="167"/>
      <c r="B23" s="167"/>
      <c r="C23" s="167"/>
      <c r="D23" s="167"/>
      <c r="E23" s="86"/>
    </row>
    <row r="24" spans="1:5" ht="15" customHeight="1">
      <c r="A24" s="167"/>
      <c r="B24" s="167"/>
      <c r="C24" s="167"/>
      <c r="D24" s="167"/>
      <c r="E24" s="86"/>
    </row>
    <row r="25" spans="1:5" ht="15" customHeight="1">
      <c r="A25" s="167"/>
      <c r="B25" s="167"/>
      <c r="C25" s="167"/>
      <c r="D25" s="167"/>
      <c r="E25" s="86"/>
    </row>
    <row r="26" spans="1:5" ht="15" customHeight="1">
      <c r="A26" s="167"/>
      <c r="B26" s="167"/>
      <c r="C26" s="167"/>
      <c r="D26" s="167"/>
      <c r="E26" s="86"/>
    </row>
    <row r="27" spans="1:5" ht="15" customHeight="1">
      <c r="A27" s="167"/>
      <c r="B27" s="173"/>
      <c r="C27" s="173"/>
      <c r="D27" s="173"/>
      <c r="E27" s="86"/>
    </row>
    <row r="28" spans="1:5" ht="15" customHeight="1">
      <c r="A28" s="167"/>
      <c r="B28" s="173"/>
      <c r="C28" s="173"/>
      <c r="D28" s="173"/>
      <c r="E28" s="86"/>
    </row>
    <row r="29" spans="1:5" ht="15" customHeight="1">
      <c r="A29" s="86"/>
      <c r="B29" s="86"/>
      <c r="C29" s="86"/>
      <c r="D29" s="86"/>
      <c r="E29" s="86"/>
    </row>
  </sheetData>
  <mergeCells count="2">
    <mergeCell ref="C3:D3"/>
    <mergeCell ref="E3:F3"/>
  </mergeCells>
  <pageMargins left="0.7" right="0.7" top="0.78740157499999996" bottom="0.78740157499999996"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EAB1-B297-4D24-A187-5AD77804E0EF}">
  <dimension ref="A1:N44"/>
  <sheetViews>
    <sheetView zoomScaleNormal="100" workbookViewId="0">
      <selection activeCell="D21" sqref="D21"/>
    </sheetView>
  </sheetViews>
  <sheetFormatPr defaultColWidth="12.625" defaultRowHeight="15" customHeight="1"/>
  <cols>
    <col min="1" max="1" width="26" customWidth="1"/>
    <col min="2" max="2" width="7.625" customWidth="1"/>
    <col min="3" max="3" width="8.875" style="34" bestFit="1" customWidth="1"/>
    <col min="4" max="6" width="7.625" customWidth="1"/>
    <col min="7" max="7" width="9.375" bestFit="1" customWidth="1"/>
    <col min="8" max="8" width="36" customWidth="1"/>
    <col min="9" max="12" width="9.375" bestFit="1" customWidth="1"/>
    <col min="13" max="16" width="7.625" customWidth="1"/>
  </cols>
  <sheetData>
    <row r="1" spans="1:8" ht="14.25" customHeight="1">
      <c r="A1" s="1" t="s">
        <v>25</v>
      </c>
    </row>
    <row r="2" spans="1:8" ht="14.25" customHeight="1"/>
    <row r="3" spans="1:8" ht="14.25" customHeight="1">
      <c r="A3" s="37" t="s">
        <v>26</v>
      </c>
      <c r="B3" s="46">
        <v>2021</v>
      </c>
      <c r="C3" s="46">
        <v>2022</v>
      </c>
      <c r="D3" s="46">
        <v>2023</v>
      </c>
      <c r="E3" s="46">
        <v>2024</v>
      </c>
      <c r="F3" s="46">
        <v>2025</v>
      </c>
    </row>
    <row r="4" spans="1:8" ht="14.25" customHeight="1">
      <c r="A4" s="37"/>
      <c r="B4" s="46">
        <v>2022</v>
      </c>
      <c r="C4" s="46">
        <v>2023</v>
      </c>
      <c r="D4" s="46">
        <v>2024</v>
      </c>
      <c r="E4" s="46">
        <v>2025</v>
      </c>
      <c r="F4" s="46">
        <v>2026</v>
      </c>
    </row>
    <row r="5" spans="1:8" ht="14.25" customHeight="1">
      <c r="A5" s="35"/>
      <c r="B5" s="181"/>
      <c r="C5" s="181"/>
      <c r="D5" s="181"/>
      <c r="E5" s="85"/>
      <c r="F5" s="85"/>
    </row>
    <row r="6" spans="1:8" ht="14.25" customHeight="1">
      <c r="A6" s="35" t="s">
        <v>27</v>
      </c>
      <c r="B6" s="181">
        <v>2327</v>
      </c>
      <c r="C6" s="181">
        <v>2353</v>
      </c>
      <c r="D6" s="181">
        <v>1947</v>
      </c>
      <c r="E6" s="58">
        <v>1812</v>
      </c>
      <c r="F6" s="58">
        <v>1987</v>
      </c>
    </row>
    <row r="7" spans="1:8" ht="14.25" customHeight="1">
      <c r="A7" s="35" t="s">
        <v>28</v>
      </c>
      <c r="B7" s="181">
        <v>789</v>
      </c>
      <c r="C7" s="181">
        <v>850</v>
      </c>
      <c r="D7" s="181">
        <v>759</v>
      </c>
      <c r="E7" s="58">
        <v>786</v>
      </c>
      <c r="F7" s="58">
        <v>823</v>
      </c>
    </row>
    <row r="8" spans="1:8" ht="14.25" customHeight="1">
      <c r="A8" s="35" t="s">
        <v>29</v>
      </c>
      <c r="B8" s="181">
        <v>829</v>
      </c>
      <c r="C8" s="181">
        <v>709</v>
      </c>
      <c r="D8" s="181">
        <v>610</v>
      </c>
      <c r="E8" s="58">
        <v>602</v>
      </c>
      <c r="F8" s="58">
        <v>582</v>
      </c>
    </row>
    <row r="9" spans="1:8" ht="14.25" customHeight="1">
      <c r="A9" s="35" t="s">
        <v>30</v>
      </c>
      <c r="B9" s="181">
        <v>307</v>
      </c>
      <c r="C9" s="181">
        <v>300</v>
      </c>
      <c r="D9" s="181">
        <v>295</v>
      </c>
      <c r="E9" s="58">
        <v>268</v>
      </c>
      <c r="F9" s="58">
        <v>253</v>
      </c>
      <c r="G9" s="89"/>
      <c r="H9" s="86"/>
    </row>
    <row r="10" spans="1:8" ht="14.25" customHeight="1">
      <c r="A10" s="35" t="s">
        <v>31</v>
      </c>
      <c r="B10" s="181">
        <v>198</v>
      </c>
      <c r="C10" s="181">
        <v>189</v>
      </c>
      <c r="D10" s="58">
        <v>185</v>
      </c>
      <c r="E10" s="58">
        <v>158</v>
      </c>
      <c r="F10" s="58">
        <v>129</v>
      </c>
      <c r="G10" s="90"/>
      <c r="H10" s="90"/>
    </row>
    <row r="11" spans="1:8" ht="14.25" customHeight="1">
      <c r="A11" s="35" t="s">
        <v>32</v>
      </c>
      <c r="B11" s="181">
        <v>41</v>
      </c>
      <c r="C11" s="181">
        <v>36</v>
      </c>
      <c r="D11" s="58">
        <v>35</v>
      </c>
      <c r="E11" s="58">
        <v>34</v>
      </c>
      <c r="F11" s="58">
        <v>46</v>
      </c>
      <c r="G11" s="90"/>
      <c r="H11" s="91"/>
    </row>
    <row r="12" spans="1:8" ht="14.25" customHeight="1">
      <c r="A12" s="35" t="s">
        <v>9</v>
      </c>
      <c r="B12" s="46">
        <f>SUM(B6:B11)</f>
        <v>4491</v>
      </c>
      <c r="C12" s="46">
        <v>4437</v>
      </c>
      <c r="D12" s="46">
        <f>SUM(D6:D11)</f>
        <v>3831</v>
      </c>
      <c r="E12" s="93">
        <f>SUM(E6:E11)</f>
        <v>3660</v>
      </c>
      <c r="F12" s="93">
        <f>SUM(F6:F11)</f>
        <v>3820</v>
      </c>
    </row>
    <row r="13" spans="1:8" ht="14.25" customHeight="1"/>
    <row r="20" spans="1:14" ht="15" customHeight="1">
      <c r="A20" s="19"/>
      <c r="B20" s="19"/>
      <c r="C20" s="50"/>
      <c r="D20" s="19"/>
    </row>
    <row r="21" spans="1:14" ht="15" customHeight="1">
      <c r="A21" s="19"/>
      <c r="B21" s="19"/>
      <c r="C21" s="50"/>
      <c r="D21" s="19"/>
    </row>
    <row r="22" spans="1:14" ht="15" customHeight="1">
      <c r="A22" s="19"/>
      <c r="B22" s="19"/>
      <c r="C22" s="50"/>
      <c r="D22" s="19"/>
    </row>
    <row r="23" spans="1:14" ht="15" customHeight="1">
      <c r="A23" s="19"/>
      <c r="B23" s="92"/>
      <c r="C23" s="92"/>
      <c r="D23" s="19"/>
      <c r="G23" s="167"/>
      <c r="H23" s="167"/>
      <c r="I23" s="167"/>
      <c r="J23" s="167"/>
      <c r="K23" s="167"/>
      <c r="L23" s="167"/>
      <c r="M23" s="167"/>
      <c r="N23" s="167"/>
    </row>
    <row r="24" spans="1:14" ht="15" customHeight="1">
      <c r="A24" s="20"/>
      <c r="B24" s="184"/>
      <c r="C24" s="184"/>
      <c r="D24" s="19"/>
      <c r="G24" s="167"/>
      <c r="H24" s="167"/>
      <c r="I24" s="167"/>
      <c r="J24" s="167"/>
      <c r="K24" s="167"/>
      <c r="L24" s="167"/>
      <c r="M24" s="167"/>
      <c r="N24" s="167"/>
    </row>
    <row r="25" spans="1:14" ht="15" customHeight="1">
      <c r="A25" s="20"/>
      <c r="B25" s="184"/>
      <c r="C25" s="184"/>
      <c r="D25" s="19"/>
      <c r="G25" s="167"/>
      <c r="H25" s="167"/>
      <c r="I25" s="167"/>
      <c r="J25" s="167"/>
      <c r="K25" s="167"/>
      <c r="L25" s="167"/>
      <c r="M25" s="167"/>
      <c r="N25" s="167"/>
    </row>
    <row r="26" spans="1:14" ht="15" customHeight="1">
      <c r="A26" s="19"/>
      <c r="B26" s="92"/>
      <c r="C26" s="92"/>
      <c r="D26" s="19"/>
      <c r="G26" s="167"/>
      <c r="H26" s="167"/>
      <c r="I26" s="167"/>
      <c r="J26" s="167"/>
      <c r="K26" s="167"/>
      <c r="L26" s="167"/>
      <c r="M26" s="167"/>
      <c r="N26" s="167"/>
    </row>
    <row r="27" spans="1:14" ht="15" customHeight="1">
      <c r="A27" s="19"/>
      <c r="B27" s="19"/>
      <c r="C27" s="50"/>
      <c r="D27" s="19"/>
    </row>
    <row r="44" spans="8:8" ht="15" customHeight="1">
      <c r="H44" s="190"/>
    </row>
  </sheetData>
  <pageMargins left="0.7" right="0.7" top="0.78740157499999996" bottom="0.78740157499999996"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EAD7-6D74-4A3E-BBC6-F5970DDC371A}">
  <dimension ref="A1:F29"/>
  <sheetViews>
    <sheetView zoomScaleNormal="100" workbookViewId="0">
      <selection activeCell="J32" sqref="J32"/>
    </sheetView>
  </sheetViews>
  <sheetFormatPr defaultColWidth="12.625" defaultRowHeight="15" customHeight="1"/>
  <cols>
    <col min="1" max="1" width="26.5" customWidth="1"/>
    <col min="2" max="3" width="8.625" customWidth="1"/>
    <col min="4" max="5" width="9" customWidth="1"/>
    <col min="6" max="14" width="7.625" customWidth="1"/>
  </cols>
  <sheetData>
    <row r="1" spans="1:6" ht="14.25" customHeight="1">
      <c r="A1" s="1" t="s">
        <v>33</v>
      </c>
    </row>
    <row r="2" spans="1:6" ht="14.25" customHeight="1"/>
    <row r="3" spans="1:6" ht="14.25" customHeight="1">
      <c r="A3" s="3" t="s">
        <v>26</v>
      </c>
      <c r="B3" s="32" t="s">
        <v>34</v>
      </c>
      <c r="C3" s="32" t="s">
        <v>35</v>
      </c>
      <c r="D3" s="32" t="s">
        <v>36</v>
      </c>
      <c r="E3" s="32" t="s">
        <v>37</v>
      </c>
    </row>
    <row r="4" spans="1:6" ht="14.25" customHeight="1">
      <c r="A4" s="2" t="s">
        <v>38</v>
      </c>
      <c r="B4" s="11">
        <v>356</v>
      </c>
      <c r="C4" s="11">
        <v>415</v>
      </c>
      <c r="D4" s="15">
        <v>409</v>
      </c>
      <c r="E4" s="15">
        <v>405</v>
      </c>
    </row>
    <row r="5" spans="1:6" ht="14.25" customHeight="1">
      <c r="A5" s="2" t="s">
        <v>39</v>
      </c>
      <c r="B5" s="11">
        <v>306</v>
      </c>
      <c r="C5" s="11">
        <v>366</v>
      </c>
      <c r="D5" s="15">
        <v>380</v>
      </c>
      <c r="E5" s="15">
        <v>386</v>
      </c>
    </row>
    <row r="6" spans="1:6" ht="14.25" customHeight="1">
      <c r="A6" s="2" t="s">
        <v>40</v>
      </c>
      <c r="B6" s="11">
        <v>25</v>
      </c>
      <c r="C6" s="15">
        <v>39</v>
      </c>
      <c r="D6" s="98">
        <v>31</v>
      </c>
      <c r="E6" s="15">
        <v>33</v>
      </c>
      <c r="F6" s="90"/>
    </row>
    <row r="7" spans="1:6" ht="14.25" customHeight="1">
      <c r="A7" s="3" t="s">
        <v>9</v>
      </c>
      <c r="B7" s="8">
        <f t="shared" ref="B7:E7" si="0">SUM(B4:B6)</f>
        <v>687</v>
      </c>
      <c r="C7" s="8">
        <f t="shared" si="0"/>
        <v>820</v>
      </c>
      <c r="D7" s="8">
        <f t="shared" si="0"/>
        <v>820</v>
      </c>
      <c r="E7" s="8">
        <f t="shared" si="0"/>
        <v>824</v>
      </c>
    </row>
    <row r="12" spans="1:6" ht="15" customHeight="1">
      <c r="B12" s="56"/>
      <c r="C12" s="56"/>
      <c r="D12" s="56"/>
      <c r="E12" s="56"/>
    </row>
    <row r="13" spans="1:6" ht="15" customHeight="1">
      <c r="B13" s="56"/>
      <c r="C13" s="56"/>
      <c r="D13" s="56"/>
      <c r="E13" s="56"/>
    </row>
    <row r="14" spans="1:6" ht="15" customHeight="1">
      <c r="B14" s="56"/>
      <c r="C14" s="56"/>
      <c r="D14" s="56"/>
      <c r="E14" s="56"/>
    </row>
    <row r="15" spans="1:6" ht="15" customHeight="1">
      <c r="B15" s="56"/>
      <c r="C15" s="56"/>
      <c r="D15" s="56"/>
      <c r="E15" s="56"/>
    </row>
    <row r="16" spans="1:6" ht="15" customHeight="1">
      <c r="B16" s="56"/>
      <c r="C16" s="56"/>
      <c r="D16" s="56"/>
      <c r="E16" s="56"/>
    </row>
    <row r="17" spans="1:5" ht="15" customHeight="1">
      <c r="B17" s="56"/>
      <c r="C17" s="56"/>
      <c r="D17" s="56"/>
      <c r="E17" s="56"/>
    </row>
    <row r="18" spans="1:5" ht="15" customHeight="1">
      <c r="B18" s="56"/>
      <c r="C18" s="56"/>
      <c r="D18" s="56"/>
      <c r="E18" s="56"/>
    </row>
    <row r="19" spans="1:5" ht="15" customHeight="1">
      <c r="B19" s="56"/>
      <c r="C19" s="56"/>
      <c r="D19" s="56"/>
      <c r="E19" s="56"/>
    </row>
    <row r="20" spans="1:5" ht="15" customHeight="1">
      <c r="B20" s="56"/>
      <c r="C20" s="56"/>
      <c r="D20" s="56"/>
      <c r="E20" s="56"/>
    </row>
    <row r="21" spans="1:5" ht="15" customHeight="1">
      <c r="B21" s="56"/>
      <c r="C21" s="56"/>
      <c r="D21" s="56"/>
      <c r="E21" s="56"/>
    </row>
    <row r="22" spans="1:5" ht="15" customHeight="1">
      <c r="A22" s="86"/>
      <c r="B22" s="56"/>
      <c r="C22" s="56"/>
      <c r="D22" s="56"/>
      <c r="E22" s="56"/>
    </row>
    <row r="23" spans="1:5" ht="15" customHeight="1">
      <c r="A23" s="86"/>
      <c r="B23" s="56"/>
      <c r="C23" s="56"/>
      <c r="D23" s="56"/>
      <c r="E23" s="56"/>
    </row>
    <row r="24" spans="1:5" ht="15" customHeight="1">
      <c r="A24" s="86"/>
      <c r="B24" s="56"/>
      <c r="C24" s="56"/>
      <c r="D24" s="56"/>
      <c r="E24" s="56"/>
    </row>
    <row r="25" spans="1:5" ht="15" customHeight="1">
      <c r="A25" s="86"/>
      <c r="B25" s="56"/>
      <c r="C25" s="56"/>
      <c r="D25" s="56"/>
      <c r="E25" s="56"/>
    </row>
    <row r="26" spans="1:5" ht="15" customHeight="1">
      <c r="B26" s="56"/>
      <c r="C26" s="56"/>
      <c r="D26" s="56"/>
      <c r="E26" s="56"/>
    </row>
    <row r="27" spans="1:5" ht="15" customHeight="1">
      <c r="B27" s="56"/>
      <c r="C27" s="56"/>
      <c r="D27" s="56"/>
      <c r="E27" s="56"/>
    </row>
    <row r="28" spans="1:5" ht="15" customHeight="1">
      <c r="B28" s="56"/>
      <c r="C28" s="56"/>
      <c r="D28" s="56"/>
      <c r="E28" s="56"/>
    </row>
    <row r="29" spans="1:5" ht="15" customHeight="1">
      <c r="B29" s="56"/>
      <c r="C29" s="56"/>
      <c r="D29" s="56"/>
      <c r="E29" s="56"/>
    </row>
  </sheetData>
  <pageMargins left="0.7" right="0.7" top="0.78740157499999996" bottom="0.78740157499999996"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53F5B-18EE-44FC-8AA5-8417E18FDDB6}">
  <dimension ref="A1:H65"/>
  <sheetViews>
    <sheetView zoomScaleNormal="100" workbookViewId="0">
      <selection activeCell="L15" sqref="L15"/>
    </sheetView>
  </sheetViews>
  <sheetFormatPr defaultColWidth="12.625" defaultRowHeight="15" customHeight="1"/>
  <cols>
    <col min="1" max="1" width="37.625" style="19" customWidth="1"/>
    <col min="2" max="2" width="41.625" style="19" customWidth="1"/>
    <col min="3" max="3" width="11.125" style="19" customWidth="1"/>
    <col min="4" max="8" width="6.625" style="19" customWidth="1"/>
    <col min="9" max="14" width="7.625" style="19" customWidth="1"/>
    <col min="15" max="16384" width="12.625" style="19"/>
  </cols>
  <sheetData>
    <row r="1" spans="1:8" ht="14.25" customHeight="1">
      <c r="A1" s="23" t="s">
        <v>41</v>
      </c>
      <c r="B1" s="21"/>
    </row>
    <row r="2" spans="1:8" ht="14.25" customHeight="1">
      <c r="B2" s="21"/>
    </row>
    <row r="3" spans="1:8" ht="30">
      <c r="A3" s="3" t="s">
        <v>42</v>
      </c>
      <c r="B3" s="9" t="s">
        <v>43</v>
      </c>
      <c r="C3" s="8" t="s">
        <v>44</v>
      </c>
      <c r="D3" s="200" t="s">
        <v>45</v>
      </c>
      <c r="E3" s="200" t="s">
        <v>46</v>
      </c>
      <c r="F3" s="200" t="s">
        <v>47</v>
      </c>
      <c r="G3" s="200" t="s">
        <v>48</v>
      </c>
      <c r="H3" s="200" t="s">
        <v>49</v>
      </c>
    </row>
    <row r="4" spans="1:8" ht="14.25" customHeight="1">
      <c r="A4" s="3"/>
      <c r="B4" s="16"/>
      <c r="C4" s="8" t="s">
        <v>50</v>
      </c>
      <c r="D4" s="11"/>
      <c r="E4" s="11"/>
      <c r="F4" s="11"/>
      <c r="G4" s="11"/>
      <c r="H4" s="11"/>
    </row>
    <row r="5" spans="1:8" ht="14.25" customHeight="1">
      <c r="A5" s="3"/>
      <c r="B5" s="16"/>
      <c r="C5" s="8" t="s">
        <v>51</v>
      </c>
      <c r="D5" s="11"/>
      <c r="E5" s="11"/>
      <c r="F5" s="11"/>
      <c r="G5" s="11"/>
      <c r="H5" s="11"/>
    </row>
    <row r="6" spans="1:8" ht="14.25" customHeight="1">
      <c r="A6" s="2" t="s">
        <v>52</v>
      </c>
      <c r="B6" s="16"/>
      <c r="C6" s="11" t="s">
        <v>53</v>
      </c>
      <c r="D6" s="11">
        <v>3</v>
      </c>
      <c r="E6" s="11">
        <v>0</v>
      </c>
      <c r="F6" s="11">
        <v>0</v>
      </c>
      <c r="G6" s="11">
        <v>0</v>
      </c>
      <c r="H6" s="11">
        <v>0</v>
      </c>
    </row>
    <row r="7" spans="1:8" ht="14.25" customHeight="1">
      <c r="A7" s="2" t="s">
        <v>54</v>
      </c>
      <c r="B7" s="16"/>
      <c r="C7" s="11" t="s">
        <v>55</v>
      </c>
      <c r="D7" s="11">
        <v>1</v>
      </c>
      <c r="E7" s="11">
        <v>0</v>
      </c>
      <c r="F7" s="11">
        <v>0</v>
      </c>
      <c r="G7" s="11">
        <v>0</v>
      </c>
      <c r="H7" s="11">
        <v>0</v>
      </c>
    </row>
    <row r="8" spans="1:8" ht="14.25" customHeight="1">
      <c r="A8" s="2"/>
      <c r="B8" s="16" t="s">
        <v>52</v>
      </c>
      <c r="C8" s="11" t="s">
        <v>53</v>
      </c>
      <c r="D8" s="11">
        <v>114</v>
      </c>
      <c r="E8" s="11">
        <v>147</v>
      </c>
      <c r="F8" s="11">
        <v>132</v>
      </c>
      <c r="G8" s="11">
        <v>110</v>
      </c>
      <c r="H8" s="11">
        <v>102</v>
      </c>
    </row>
    <row r="9" spans="1:8" ht="14.25" customHeight="1">
      <c r="A9" s="2"/>
      <c r="B9" s="16" t="s">
        <v>54</v>
      </c>
      <c r="C9" s="11" t="s">
        <v>55</v>
      </c>
      <c r="D9" s="11">
        <v>42</v>
      </c>
      <c r="E9" s="11">
        <v>47</v>
      </c>
      <c r="F9" s="11">
        <v>35</v>
      </c>
      <c r="G9" s="11">
        <v>38</v>
      </c>
      <c r="H9" s="11">
        <v>36</v>
      </c>
    </row>
    <row r="10" spans="1:8" ht="14.25" customHeight="1">
      <c r="A10" s="2" t="s">
        <v>56</v>
      </c>
      <c r="B10" s="16"/>
      <c r="C10" s="11" t="s">
        <v>53</v>
      </c>
      <c r="D10" s="11">
        <v>1</v>
      </c>
      <c r="E10" s="11">
        <v>0</v>
      </c>
      <c r="F10" s="11">
        <v>0</v>
      </c>
      <c r="G10" s="11">
        <v>0</v>
      </c>
      <c r="H10" s="11">
        <v>0</v>
      </c>
    </row>
    <row r="11" spans="1:8" ht="14.25" customHeight="1">
      <c r="A11" s="2" t="s">
        <v>57</v>
      </c>
      <c r="B11" s="16"/>
      <c r="C11" s="11" t="s">
        <v>55</v>
      </c>
      <c r="D11" s="11">
        <v>5</v>
      </c>
      <c r="E11" s="11">
        <v>1</v>
      </c>
      <c r="F11" s="11">
        <v>0</v>
      </c>
      <c r="G11" s="11">
        <v>0</v>
      </c>
      <c r="H11" s="11">
        <v>0</v>
      </c>
    </row>
    <row r="12" spans="1:8" ht="14.25" customHeight="1">
      <c r="A12" s="2"/>
      <c r="B12" s="16" t="s">
        <v>56</v>
      </c>
      <c r="C12" s="11" t="s">
        <v>53</v>
      </c>
      <c r="D12" s="11">
        <v>193</v>
      </c>
      <c r="E12" s="11">
        <v>261</v>
      </c>
      <c r="F12" s="11">
        <v>172</v>
      </c>
      <c r="G12" s="11">
        <v>156</v>
      </c>
      <c r="H12" s="11">
        <v>169</v>
      </c>
    </row>
    <row r="13" spans="1:8" ht="14.25" customHeight="1">
      <c r="A13" s="2"/>
      <c r="B13" s="16" t="s">
        <v>57</v>
      </c>
      <c r="C13" s="11" t="s">
        <v>55</v>
      </c>
      <c r="D13" s="11">
        <v>131</v>
      </c>
      <c r="E13" s="11">
        <v>109</v>
      </c>
      <c r="F13" s="11">
        <v>73</v>
      </c>
      <c r="G13" s="11">
        <v>70</v>
      </c>
      <c r="H13" s="11">
        <v>59</v>
      </c>
    </row>
    <row r="14" spans="1:8" ht="14.25" customHeight="1">
      <c r="A14" s="2" t="s">
        <v>58</v>
      </c>
      <c r="B14" s="16"/>
      <c r="C14" s="11" t="s">
        <v>53</v>
      </c>
      <c r="D14" s="11">
        <v>5</v>
      </c>
      <c r="E14" s="11">
        <v>2</v>
      </c>
      <c r="F14" s="11">
        <v>0</v>
      </c>
      <c r="G14" s="11">
        <v>0</v>
      </c>
      <c r="H14" s="11">
        <v>0</v>
      </c>
    </row>
    <row r="15" spans="1:8" ht="14.25" customHeight="1">
      <c r="A15" s="2" t="s">
        <v>59</v>
      </c>
      <c r="B15" s="16"/>
      <c r="C15" s="11" t="s">
        <v>53</v>
      </c>
      <c r="D15" s="11">
        <v>26</v>
      </c>
      <c r="E15" s="11">
        <v>6</v>
      </c>
      <c r="F15" s="11">
        <v>1</v>
      </c>
      <c r="G15" s="11">
        <v>0</v>
      </c>
      <c r="H15" s="11">
        <v>0</v>
      </c>
    </row>
    <row r="16" spans="1:8" ht="14.25" customHeight="1">
      <c r="A16" s="2"/>
      <c r="B16" s="16" t="s">
        <v>60</v>
      </c>
      <c r="C16" s="11" t="s">
        <v>53</v>
      </c>
      <c r="D16" s="11">
        <v>67</v>
      </c>
      <c r="E16" s="11">
        <v>88</v>
      </c>
      <c r="F16" s="11">
        <v>95</v>
      </c>
      <c r="G16" s="11">
        <v>87</v>
      </c>
      <c r="H16" s="11">
        <v>92</v>
      </c>
    </row>
    <row r="17" spans="1:8" ht="14.25" customHeight="1">
      <c r="A17" s="2" t="s">
        <v>61</v>
      </c>
      <c r="B17" s="16"/>
      <c r="C17" s="11" t="s">
        <v>53</v>
      </c>
      <c r="D17" s="11">
        <v>0</v>
      </c>
      <c r="E17" s="11">
        <v>0</v>
      </c>
      <c r="F17" s="11">
        <v>0</v>
      </c>
      <c r="G17" s="11">
        <v>0</v>
      </c>
      <c r="H17" s="11">
        <v>0</v>
      </c>
    </row>
    <row r="18" spans="1:8" ht="14.25" customHeight="1">
      <c r="A18" s="2" t="s">
        <v>62</v>
      </c>
      <c r="B18" s="16"/>
      <c r="C18" s="11" t="s">
        <v>55</v>
      </c>
      <c r="D18" s="11">
        <v>0</v>
      </c>
      <c r="E18" s="11">
        <v>0</v>
      </c>
      <c r="F18" s="11">
        <v>0</v>
      </c>
      <c r="G18" s="11">
        <v>0</v>
      </c>
      <c r="H18" s="11">
        <v>0</v>
      </c>
    </row>
    <row r="19" spans="1:8" ht="14.25" customHeight="1">
      <c r="A19" s="2" t="s">
        <v>63</v>
      </c>
      <c r="B19" s="16"/>
      <c r="C19" s="11" t="s">
        <v>53</v>
      </c>
      <c r="D19" s="11">
        <v>11</v>
      </c>
      <c r="E19" s="11">
        <v>0</v>
      </c>
      <c r="F19" s="11">
        <v>0</v>
      </c>
      <c r="G19" s="11">
        <v>0</v>
      </c>
      <c r="H19" s="11">
        <v>0</v>
      </c>
    </row>
    <row r="20" spans="1:8" ht="14.25" customHeight="1">
      <c r="A20" s="2" t="s">
        <v>64</v>
      </c>
      <c r="B20" s="16"/>
      <c r="C20" s="11" t="s">
        <v>55</v>
      </c>
      <c r="D20" s="11">
        <v>8</v>
      </c>
      <c r="E20" s="11">
        <v>4</v>
      </c>
      <c r="F20" s="11">
        <v>1</v>
      </c>
      <c r="G20" s="11">
        <v>0</v>
      </c>
      <c r="H20" s="11">
        <v>0</v>
      </c>
    </row>
    <row r="21" spans="1:8" ht="14.25" customHeight="1">
      <c r="A21" s="2"/>
      <c r="B21" s="14" t="s">
        <v>65</v>
      </c>
      <c r="C21" s="11" t="s">
        <v>53</v>
      </c>
      <c r="D21" s="11">
        <v>239</v>
      </c>
      <c r="E21" s="11">
        <v>232</v>
      </c>
      <c r="F21" s="11">
        <v>163</v>
      </c>
      <c r="G21" s="11">
        <v>173</v>
      </c>
      <c r="H21" s="11">
        <v>158</v>
      </c>
    </row>
    <row r="22" spans="1:8" ht="14.25" customHeight="1">
      <c r="A22" s="2"/>
      <c r="B22" s="14" t="s">
        <v>66</v>
      </c>
      <c r="C22" s="11" t="s">
        <v>55</v>
      </c>
      <c r="D22" s="11">
        <v>91</v>
      </c>
      <c r="E22" s="11">
        <v>76</v>
      </c>
      <c r="F22" s="11">
        <v>66</v>
      </c>
      <c r="G22" s="11">
        <v>68</v>
      </c>
      <c r="H22" s="11">
        <v>73</v>
      </c>
    </row>
    <row r="23" spans="1:8" ht="14.25" customHeight="1">
      <c r="A23" s="2" t="s">
        <v>67</v>
      </c>
      <c r="B23" s="16"/>
      <c r="C23" s="11" t="s">
        <v>53</v>
      </c>
      <c r="D23" s="11">
        <v>18</v>
      </c>
      <c r="E23" s="11">
        <v>4</v>
      </c>
      <c r="F23" s="11">
        <v>0</v>
      </c>
      <c r="G23" s="11">
        <v>0</v>
      </c>
      <c r="H23" s="11">
        <v>0</v>
      </c>
    </row>
    <row r="24" spans="1:8" ht="14.25" customHeight="1">
      <c r="A24" s="2" t="s">
        <v>68</v>
      </c>
      <c r="B24" s="16"/>
      <c r="C24" s="15" t="s">
        <v>55</v>
      </c>
      <c r="D24" s="11">
        <v>4</v>
      </c>
      <c r="E24" s="11">
        <v>1</v>
      </c>
      <c r="F24" s="11">
        <v>0</v>
      </c>
      <c r="G24" s="11">
        <v>0</v>
      </c>
      <c r="H24" s="11">
        <v>0</v>
      </c>
    </row>
    <row r="25" spans="1:8" ht="14.25" customHeight="1">
      <c r="A25" s="2" t="s">
        <v>69</v>
      </c>
      <c r="B25" s="16"/>
      <c r="C25" s="11" t="s">
        <v>53</v>
      </c>
      <c r="D25" s="11">
        <v>49</v>
      </c>
      <c r="E25" s="11">
        <v>17</v>
      </c>
      <c r="F25" s="11">
        <v>4</v>
      </c>
      <c r="G25" s="11">
        <v>0</v>
      </c>
      <c r="H25" s="11">
        <v>0</v>
      </c>
    </row>
    <row r="26" spans="1:8" ht="14.25" customHeight="1">
      <c r="A26" s="2" t="s">
        <v>70</v>
      </c>
      <c r="B26" s="16"/>
      <c r="C26" s="11" t="s">
        <v>55</v>
      </c>
      <c r="D26" s="11">
        <v>11</v>
      </c>
      <c r="E26" s="11">
        <v>2</v>
      </c>
      <c r="F26" s="11">
        <v>0</v>
      </c>
      <c r="G26" s="11">
        <v>0</v>
      </c>
      <c r="H26" s="11">
        <v>0</v>
      </c>
    </row>
    <row r="27" spans="1:8" ht="14.25" customHeight="1">
      <c r="A27" s="2"/>
      <c r="B27" s="16" t="s">
        <v>71</v>
      </c>
      <c r="C27" s="11" t="s">
        <v>53</v>
      </c>
      <c r="D27" s="11">
        <v>337</v>
      </c>
      <c r="E27" s="11">
        <v>411</v>
      </c>
      <c r="F27" s="11">
        <v>516</v>
      </c>
      <c r="G27" s="11">
        <v>504</v>
      </c>
      <c r="H27" s="11">
        <v>544</v>
      </c>
    </row>
    <row r="28" spans="1:8" ht="14.25" customHeight="1">
      <c r="A28" s="2"/>
      <c r="B28" s="16" t="s">
        <v>72</v>
      </c>
      <c r="C28" s="11" t="s">
        <v>55</v>
      </c>
      <c r="D28" s="11">
        <v>136</v>
      </c>
      <c r="E28" s="11">
        <v>120</v>
      </c>
      <c r="F28" s="11">
        <v>258</v>
      </c>
      <c r="G28" s="11">
        <v>340</v>
      </c>
      <c r="H28" s="11">
        <v>309</v>
      </c>
    </row>
    <row r="29" spans="1:8" ht="14.25" customHeight="1">
      <c r="A29" s="2" t="s">
        <v>73</v>
      </c>
      <c r="B29" s="16"/>
      <c r="C29" s="11" t="s">
        <v>53</v>
      </c>
      <c r="D29" s="11">
        <v>12</v>
      </c>
      <c r="E29" s="11">
        <v>0</v>
      </c>
      <c r="F29" s="11">
        <v>0</v>
      </c>
      <c r="G29" s="11">
        <v>0</v>
      </c>
      <c r="H29" s="11">
        <v>0</v>
      </c>
    </row>
    <row r="30" spans="1:8" ht="14.25" customHeight="1">
      <c r="A30" s="2" t="s">
        <v>74</v>
      </c>
      <c r="B30" s="16"/>
      <c r="C30" s="11" t="s">
        <v>55</v>
      </c>
      <c r="D30" s="11">
        <v>9</v>
      </c>
      <c r="E30" s="11">
        <v>2</v>
      </c>
      <c r="F30" s="11">
        <v>1</v>
      </c>
      <c r="G30" s="11">
        <v>1</v>
      </c>
      <c r="H30" s="11">
        <v>0</v>
      </c>
    </row>
    <row r="31" spans="1:8" ht="14.25" customHeight="1">
      <c r="A31" s="2"/>
      <c r="B31" s="16" t="s">
        <v>73</v>
      </c>
      <c r="C31" s="11" t="s">
        <v>53</v>
      </c>
      <c r="D31" s="11">
        <v>215</v>
      </c>
      <c r="E31" s="11">
        <v>199</v>
      </c>
      <c r="F31" s="11">
        <v>88</v>
      </c>
      <c r="G31" s="11">
        <v>0</v>
      </c>
      <c r="H31" s="11">
        <v>0</v>
      </c>
    </row>
    <row r="32" spans="1:8" ht="14.25" customHeight="1">
      <c r="A32" s="2"/>
      <c r="B32" s="16" t="s">
        <v>74</v>
      </c>
      <c r="C32" s="11" t="s">
        <v>55</v>
      </c>
      <c r="D32" s="11">
        <v>160</v>
      </c>
      <c r="E32" s="11">
        <v>155</v>
      </c>
      <c r="F32" s="11">
        <v>55</v>
      </c>
      <c r="G32" s="11">
        <v>0</v>
      </c>
      <c r="H32" s="11">
        <v>0</v>
      </c>
    </row>
    <row r="33" spans="1:8" ht="14.25" customHeight="1">
      <c r="A33" s="2" t="s">
        <v>75</v>
      </c>
      <c r="B33" s="16"/>
      <c r="C33" s="11" t="s">
        <v>53</v>
      </c>
      <c r="D33" s="11">
        <v>8</v>
      </c>
      <c r="E33" s="11">
        <v>0</v>
      </c>
      <c r="F33" s="11">
        <v>0</v>
      </c>
      <c r="G33" s="11">
        <v>0</v>
      </c>
      <c r="H33" s="11">
        <v>0</v>
      </c>
    </row>
    <row r="34" spans="1:8" ht="14.25" customHeight="1">
      <c r="A34" s="2"/>
      <c r="B34" s="16" t="s">
        <v>75</v>
      </c>
      <c r="C34" s="11" t="s">
        <v>53</v>
      </c>
      <c r="D34" s="11">
        <v>195</v>
      </c>
      <c r="E34" s="11">
        <v>182</v>
      </c>
      <c r="F34" s="11">
        <v>136</v>
      </c>
      <c r="G34" s="11">
        <v>114</v>
      </c>
      <c r="H34" s="11">
        <v>115</v>
      </c>
    </row>
    <row r="35" spans="1:8" ht="14.25" customHeight="1">
      <c r="A35" s="2" t="s">
        <v>76</v>
      </c>
      <c r="B35" s="16"/>
      <c r="C35" s="11" t="s">
        <v>77</v>
      </c>
      <c r="D35" s="11">
        <v>3</v>
      </c>
      <c r="E35" s="11">
        <v>0</v>
      </c>
      <c r="F35" s="11">
        <v>0</v>
      </c>
      <c r="G35" s="11">
        <v>0</v>
      </c>
      <c r="H35" s="11">
        <v>0</v>
      </c>
    </row>
    <row r="36" spans="1:8" ht="14.25" customHeight="1">
      <c r="A36" s="2"/>
      <c r="B36" s="16" t="s">
        <v>78</v>
      </c>
      <c r="C36" s="11" t="s">
        <v>53</v>
      </c>
      <c r="D36" s="11">
        <v>28</v>
      </c>
      <c r="E36" s="11">
        <v>24</v>
      </c>
      <c r="F36" s="11">
        <v>34</v>
      </c>
      <c r="G36" s="11">
        <v>49</v>
      </c>
      <c r="H36" s="11">
        <v>69</v>
      </c>
    </row>
    <row r="37" spans="1:8" ht="14.25" customHeight="1">
      <c r="A37" s="2" t="s">
        <v>79</v>
      </c>
      <c r="B37" s="16"/>
      <c r="C37" s="11" t="s">
        <v>53</v>
      </c>
      <c r="D37" s="11">
        <v>30</v>
      </c>
      <c r="E37" s="11">
        <v>5</v>
      </c>
      <c r="F37" s="11">
        <v>1</v>
      </c>
      <c r="G37" s="11">
        <v>0</v>
      </c>
      <c r="H37" s="11">
        <v>0</v>
      </c>
    </row>
    <row r="38" spans="1:8" ht="14.25" customHeight="1">
      <c r="A38" s="2" t="s">
        <v>80</v>
      </c>
      <c r="B38" s="16"/>
      <c r="C38" s="11" t="s">
        <v>55</v>
      </c>
      <c r="D38" s="11">
        <v>11</v>
      </c>
      <c r="E38" s="11">
        <v>6</v>
      </c>
      <c r="F38" s="11">
        <v>2</v>
      </c>
      <c r="G38" s="11">
        <v>0</v>
      </c>
      <c r="H38" s="11">
        <v>0</v>
      </c>
    </row>
    <row r="39" spans="1:8" ht="14.25" customHeight="1">
      <c r="A39" s="2" t="s">
        <v>81</v>
      </c>
      <c r="B39" s="16"/>
      <c r="C39" s="11" t="s">
        <v>53</v>
      </c>
      <c r="D39" s="11">
        <v>26</v>
      </c>
      <c r="E39" s="11">
        <v>4</v>
      </c>
      <c r="F39" s="11">
        <v>0</v>
      </c>
      <c r="G39" s="11">
        <v>0</v>
      </c>
      <c r="H39" s="11">
        <v>0</v>
      </c>
    </row>
    <row r="40" spans="1:8" ht="14.25" customHeight="1">
      <c r="A40" s="2" t="s">
        <v>82</v>
      </c>
      <c r="B40" s="16"/>
      <c r="C40" s="11" t="s">
        <v>55</v>
      </c>
      <c r="D40" s="11">
        <v>12</v>
      </c>
      <c r="E40" s="11">
        <v>6</v>
      </c>
      <c r="F40" s="11">
        <v>0</v>
      </c>
      <c r="G40" s="11">
        <v>0</v>
      </c>
      <c r="H40" s="11">
        <v>0</v>
      </c>
    </row>
    <row r="41" spans="1:8" ht="14.25" customHeight="1">
      <c r="A41" s="2"/>
      <c r="B41" s="16" t="s">
        <v>83</v>
      </c>
      <c r="C41" s="11" t="s">
        <v>53</v>
      </c>
      <c r="D41" s="11">
        <v>185</v>
      </c>
      <c r="E41" s="11">
        <v>219</v>
      </c>
      <c r="F41" s="11">
        <v>156</v>
      </c>
      <c r="G41" s="11">
        <v>134</v>
      </c>
      <c r="H41" s="11">
        <v>269</v>
      </c>
    </row>
    <row r="42" spans="1:8" ht="14.25" customHeight="1">
      <c r="A42" s="2"/>
      <c r="B42" s="16" t="s">
        <v>84</v>
      </c>
      <c r="C42" s="11" t="s">
        <v>55</v>
      </c>
      <c r="D42" s="11">
        <v>116</v>
      </c>
      <c r="E42" s="11">
        <v>109</v>
      </c>
      <c r="F42" s="11">
        <v>78</v>
      </c>
      <c r="G42" s="11">
        <v>56</v>
      </c>
      <c r="H42" s="11">
        <v>69</v>
      </c>
    </row>
    <row r="43" spans="1:8" ht="14.25" customHeight="1">
      <c r="A43" s="2" t="s">
        <v>85</v>
      </c>
      <c r="B43" s="16"/>
      <c r="C43" s="11" t="s">
        <v>53</v>
      </c>
      <c r="D43" s="11">
        <v>26</v>
      </c>
      <c r="E43" s="11">
        <v>7</v>
      </c>
      <c r="F43" s="11">
        <v>1</v>
      </c>
      <c r="G43" s="11">
        <v>0</v>
      </c>
      <c r="H43" s="11">
        <v>0</v>
      </c>
    </row>
    <row r="44" spans="1:8" ht="14.25" customHeight="1">
      <c r="A44" s="2" t="s">
        <v>86</v>
      </c>
      <c r="B44" s="16"/>
      <c r="C44" s="15" t="s">
        <v>55</v>
      </c>
      <c r="D44" s="11">
        <v>14</v>
      </c>
      <c r="E44" s="11">
        <v>8</v>
      </c>
      <c r="F44" s="11">
        <v>2</v>
      </c>
      <c r="G44" s="11">
        <v>0</v>
      </c>
      <c r="H44" s="11">
        <v>0</v>
      </c>
    </row>
    <row r="45" spans="1:8" ht="14.25" customHeight="1">
      <c r="A45" s="2" t="s">
        <v>87</v>
      </c>
      <c r="B45" s="16"/>
      <c r="C45" s="11" t="s">
        <v>53</v>
      </c>
      <c r="D45" s="11">
        <v>0</v>
      </c>
      <c r="E45" s="11">
        <v>0</v>
      </c>
      <c r="F45" s="11">
        <v>0</v>
      </c>
      <c r="G45" s="11">
        <v>0</v>
      </c>
      <c r="H45" s="11">
        <v>0</v>
      </c>
    </row>
    <row r="46" spans="1:8" ht="14.25" customHeight="1">
      <c r="A46" s="2" t="s">
        <v>88</v>
      </c>
      <c r="B46" s="16"/>
      <c r="C46" s="15" t="s">
        <v>55</v>
      </c>
      <c r="D46" s="11">
        <v>0</v>
      </c>
      <c r="E46" s="11">
        <v>0</v>
      </c>
      <c r="F46" s="11">
        <v>0</v>
      </c>
      <c r="G46" s="11">
        <v>0</v>
      </c>
      <c r="H46" s="11">
        <v>0</v>
      </c>
    </row>
    <row r="47" spans="1:8" ht="14.25" customHeight="1">
      <c r="A47" s="2"/>
      <c r="B47" s="16" t="s">
        <v>87</v>
      </c>
      <c r="C47" s="11" t="s">
        <v>53</v>
      </c>
      <c r="D47" s="11">
        <v>57</v>
      </c>
      <c r="E47" s="11">
        <v>27</v>
      </c>
      <c r="F47" s="11">
        <v>0</v>
      </c>
      <c r="G47" s="11">
        <v>0</v>
      </c>
      <c r="H47" s="11">
        <v>0</v>
      </c>
    </row>
    <row r="48" spans="1:8" ht="14.25" customHeight="1">
      <c r="A48" s="2"/>
      <c r="B48" s="52" t="s">
        <v>88</v>
      </c>
      <c r="C48" s="11" t="s">
        <v>55</v>
      </c>
      <c r="D48" s="11">
        <v>11</v>
      </c>
      <c r="E48" s="11">
        <v>4</v>
      </c>
      <c r="F48" s="11">
        <v>0</v>
      </c>
      <c r="G48" s="11">
        <v>0</v>
      </c>
      <c r="H48" s="11">
        <v>0</v>
      </c>
    </row>
    <row r="49" spans="1:8" ht="14.25" customHeight="1">
      <c r="A49" s="2" t="s">
        <v>89</v>
      </c>
      <c r="B49" s="16"/>
      <c r="C49" s="11" t="s">
        <v>53</v>
      </c>
      <c r="D49" s="11">
        <v>1</v>
      </c>
      <c r="E49" s="11">
        <v>0</v>
      </c>
      <c r="F49" s="11">
        <v>0</v>
      </c>
      <c r="G49" s="11">
        <v>0</v>
      </c>
      <c r="H49" s="11">
        <v>0</v>
      </c>
    </row>
    <row r="50" spans="1:8" ht="14.25" customHeight="1">
      <c r="A50" s="2" t="s">
        <v>90</v>
      </c>
      <c r="B50" s="16"/>
      <c r="C50" s="11" t="s">
        <v>53</v>
      </c>
      <c r="D50" s="11">
        <v>6</v>
      </c>
      <c r="E50" s="11">
        <v>1</v>
      </c>
      <c r="F50" s="11">
        <v>0</v>
      </c>
      <c r="G50" s="11">
        <v>0</v>
      </c>
      <c r="H50" s="11">
        <v>0</v>
      </c>
    </row>
    <row r="51" spans="1:8" ht="14.25" customHeight="1">
      <c r="A51" s="2" t="s">
        <v>91</v>
      </c>
      <c r="B51" s="16"/>
      <c r="C51" s="11" t="s">
        <v>55</v>
      </c>
      <c r="D51" s="11">
        <v>6</v>
      </c>
      <c r="E51" s="11">
        <v>3</v>
      </c>
      <c r="F51" s="11">
        <v>0</v>
      </c>
      <c r="G51" s="11">
        <v>0</v>
      </c>
      <c r="H51" s="11">
        <v>0</v>
      </c>
    </row>
    <row r="52" spans="1:8" ht="14.25" customHeight="1">
      <c r="A52" s="2" t="s">
        <v>92</v>
      </c>
      <c r="B52" s="16"/>
      <c r="C52" s="11" t="s">
        <v>53</v>
      </c>
      <c r="D52" s="11">
        <v>4</v>
      </c>
      <c r="E52" s="11">
        <v>0</v>
      </c>
      <c r="F52" s="11">
        <v>0</v>
      </c>
      <c r="G52" s="11">
        <v>0</v>
      </c>
      <c r="H52" s="11">
        <v>0</v>
      </c>
    </row>
    <row r="53" spans="1:8" ht="14.25" customHeight="1">
      <c r="A53" s="2"/>
      <c r="B53" s="14" t="s">
        <v>93</v>
      </c>
      <c r="C53" s="11" t="s">
        <v>53</v>
      </c>
      <c r="D53" s="11">
        <v>101</v>
      </c>
      <c r="E53" s="11">
        <v>112</v>
      </c>
      <c r="F53" s="11">
        <v>123</v>
      </c>
      <c r="G53" s="11">
        <v>141</v>
      </c>
      <c r="H53" s="11">
        <v>134</v>
      </c>
    </row>
    <row r="54" spans="1:8" ht="14.25" customHeight="1">
      <c r="A54" s="2" t="s">
        <v>94</v>
      </c>
      <c r="B54" s="16"/>
      <c r="C54" s="11" t="s">
        <v>53</v>
      </c>
      <c r="D54" s="11">
        <v>12</v>
      </c>
      <c r="E54" s="11">
        <v>2</v>
      </c>
      <c r="F54" s="11">
        <v>0</v>
      </c>
      <c r="G54" s="11">
        <v>0</v>
      </c>
      <c r="H54" s="11">
        <v>0</v>
      </c>
    </row>
    <row r="55" spans="1:8" ht="14.25" customHeight="1">
      <c r="A55" s="2"/>
      <c r="B55" s="16" t="s">
        <v>94</v>
      </c>
      <c r="C55" s="11" t="s">
        <v>53</v>
      </c>
      <c r="D55" s="11">
        <v>154</v>
      </c>
      <c r="E55" s="11">
        <v>140</v>
      </c>
      <c r="F55" s="11">
        <v>137</v>
      </c>
      <c r="G55" s="11">
        <v>127</v>
      </c>
      <c r="H55" s="11">
        <v>141</v>
      </c>
    </row>
    <row r="56" spans="1:8" ht="14.25" customHeight="1">
      <c r="A56" s="2" t="s">
        <v>95</v>
      </c>
      <c r="B56" s="16"/>
      <c r="C56" s="11" t="s">
        <v>53</v>
      </c>
      <c r="D56" s="11">
        <v>14</v>
      </c>
      <c r="E56" s="11">
        <v>4</v>
      </c>
      <c r="F56" s="11">
        <v>1</v>
      </c>
      <c r="G56" s="11">
        <v>0</v>
      </c>
      <c r="H56" s="11">
        <v>0</v>
      </c>
    </row>
    <row r="57" spans="1:8" ht="14.25" customHeight="1">
      <c r="A57" s="2" t="s">
        <v>96</v>
      </c>
      <c r="B57" s="16"/>
      <c r="C57" s="11" t="s">
        <v>55</v>
      </c>
      <c r="D57" s="11">
        <v>6</v>
      </c>
      <c r="E57" s="11">
        <v>0</v>
      </c>
      <c r="F57" s="11">
        <v>0</v>
      </c>
      <c r="G57" s="11">
        <v>0</v>
      </c>
      <c r="H57" s="11">
        <v>0</v>
      </c>
    </row>
    <row r="58" spans="1:8" ht="14.25" customHeight="1">
      <c r="A58" s="2"/>
      <c r="B58" s="16" t="s">
        <v>95</v>
      </c>
      <c r="C58" s="11" t="s">
        <v>53</v>
      </c>
      <c r="D58" s="11">
        <v>144</v>
      </c>
      <c r="E58" s="11">
        <v>200</v>
      </c>
      <c r="F58" s="11">
        <v>104</v>
      </c>
      <c r="G58" s="11">
        <v>115</v>
      </c>
      <c r="H58" s="11">
        <v>75</v>
      </c>
    </row>
    <row r="59" spans="1:8" ht="14.25" customHeight="1">
      <c r="A59" s="2"/>
      <c r="B59" s="16" t="s">
        <v>96</v>
      </c>
      <c r="C59" s="11" t="s">
        <v>55</v>
      </c>
      <c r="D59" s="11">
        <v>55</v>
      </c>
      <c r="E59" s="11">
        <v>56</v>
      </c>
      <c r="F59" s="11">
        <v>39</v>
      </c>
      <c r="G59" s="11">
        <v>29</v>
      </c>
      <c r="H59" s="11">
        <v>36</v>
      </c>
    </row>
    <row r="60" spans="1:8" ht="14.25" customHeight="1">
      <c r="A60" s="2" t="s">
        <v>97</v>
      </c>
      <c r="B60" s="16"/>
      <c r="C60" s="11" t="s">
        <v>53</v>
      </c>
      <c r="D60" s="11">
        <v>3</v>
      </c>
      <c r="E60" s="11">
        <v>1</v>
      </c>
      <c r="F60" s="11">
        <v>0</v>
      </c>
      <c r="G60" s="11">
        <v>0</v>
      </c>
      <c r="H60" s="11">
        <v>0</v>
      </c>
    </row>
    <row r="61" spans="1:8" ht="14.25" customHeight="1">
      <c r="A61" s="2"/>
      <c r="B61" s="16" t="s">
        <v>97</v>
      </c>
      <c r="C61" s="11" t="s">
        <v>53</v>
      </c>
      <c r="D61" s="11">
        <v>4</v>
      </c>
      <c r="E61" s="11">
        <v>9</v>
      </c>
      <c r="F61" s="11">
        <v>9</v>
      </c>
      <c r="G61" s="11">
        <v>15</v>
      </c>
      <c r="H61" s="11">
        <v>18</v>
      </c>
    </row>
    <row r="62" spans="1:8" ht="14.25" customHeight="1">
      <c r="A62" s="2" t="s">
        <v>98</v>
      </c>
      <c r="B62" s="16"/>
      <c r="C62" s="11" t="s">
        <v>53</v>
      </c>
      <c r="D62" s="11">
        <v>0</v>
      </c>
      <c r="E62" s="11">
        <v>0</v>
      </c>
      <c r="F62" s="11">
        <v>0</v>
      </c>
      <c r="G62" s="11">
        <v>0</v>
      </c>
      <c r="H62" s="11">
        <v>0</v>
      </c>
    </row>
    <row r="63" spans="1:8" ht="14.25" customHeight="1">
      <c r="A63" s="2"/>
      <c r="B63" s="16" t="s">
        <v>98</v>
      </c>
      <c r="C63" s="11" t="s">
        <v>53</v>
      </c>
      <c r="D63" s="11">
        <v>14</v>
      </c>
      <c r="E63" s="11">
        <v>11</v>
      </c>
      <c r="F63" s="11">
        <v>10</v>
      </c>
      <c r="G63" s="11">
        <v>14</v>
      </c>
      <c r="H63" s="11">
        <v>22</v>
      </c>
    </row>
    <row r="64" spans="1:8" ht="14.25" customHeight="1">
      <c r="A64" s="2" t="s">
        <v>99</v>
      </c>
      <c r="B64" s="16"/>
      <c r="C64" s="11" t="s">
        <v>53</v>
      </c>
      <c r="D64" s="11">
        <v>0</v>
      </c>
      <c r="E64" s="11">
        <v>0</v>
      </c>
      <c r="F64" s="11">
        <v>0</v>
      </c>
      <c r="G64" s="11">
        <v>0</v>
      </c>
      <c r="H64" s="11">
        <v>0</v>
      </c>
    </row>
    <row r="65" spans="1:8" ht="14.25" customHeight="1">
      <c r="A65" s="2"/>
      <c r="B65" s="2" t="s">
        <v>100</v>
      </c>
      <c r="C65" s="11" t="s">
        <v>53</v>
      </c>
      <c r="D65" s="11">
        <v>22</v>
      </c>
      <c r="E65" s="11">
        <v>38</v>
      </c>
      <c r="F65" s="11">
        <v>64</v>
      </c>
      <c r="G65" s="11">
        <v>73</v>
      </c>
      <c r="H65" s="11">
        <v>79</v>
      </c>
    </row>
  </sheetData>
  <pageMargins left="0.39370078740157483" right="0.39370078740157483" top="0.78740157480314965" bottom="0.78740157480314965"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B8C1B-5B0C-492B-946E-22AA73ED8807}">
  <sheetPr>
    <pageSetUpPr fitToPage="1"/>
  </sheetPr>
  <dimension ref="A1:H63"/>
  <sheetViews>
    <sheetView zoomScaleNormal="100" workbookViewId="0">
      <selection activeCell="G11" sqref="G11"/>
    </sheetView>
  </sheetViews>
  <sheetFormatPr defaultColWidth="12.625" defaultRowHeight="15" customHeight="1"/>
  <cols>
    <col min="1" max="1" width="35" customWidth="1"/>
    <col min="2" max="2" width="36" customWidth="1"/>
    <col min="3" max="3" width="13.375" customWidth="1"/>
    <col min="4" max="8" width="9.125" customWidth="1"/>
    <col min="9" max="18" width="7.625" customWidth="1"/>
  </cols>
  <sheetData>
    <row r="1" spans="1:8" ht="14.25" customHeight="1">
      <c r="A1" s="17" t="s">
        <v>101</v>
      </c>
      <c r="B1" s="10"/>
      <c r="D1" s="7"/>
      <c r="E1" s="7"/>
    </row>
    <row r="2" spans="1:8" ht="14.25" customHeight="1">
      <c r="A2" s="10"/>
      <c r="B2" s="10"/>
      <c r="D2" s="7"/>
      <c r="E2" s="7"/>
    </row>
    <row r="3" spans="1:8" ht="30">
      <c r="A3" s="3" t="s">
        <v>42</v>
      </c>
      <c r="B3" s="9" t="s">
        <v>43</v>
      </c>
      <c r="C3" s="8" t="s">
        <v>44</v>
      </c>
      <c r="D3" s="200" t="s">
        <v>45</v>
      </c>
      <c r="E3" s="200" t="s">
        <v>46</v>
      </c>
      <c r="F3" s="200" t="s">
        <v>47</v>
      </c>
      <c r="G3" s="200" t="s">
        <v>48</v>
      </c>
      <c r="H3" s="200" t="s">
        <v>49</v>
      </c>
    </row>
    <row r="4" spans="1:8" ht="14.25" customHeight="1">
      <c r="A4" s="13"/>
      <c r="B4" s="16"/>
      <c r="C4" s="8" t="s">
        <v>50</v>
      </c>
      <c r="D4" s="11"/>
      <c r="E4" s="11"/>
      <c r="F4" s="11"/>
      <c r="G4" s="11"/>
      <c r="H4" s="11"/>
    </row>
    <row r="5" spans="1:8" ht="14.25" customHeight="1">
      <c r="A5" s="13"/>
      <c r="B5" s="16"/>
      <c r="C5" s="8" t="s">
        <v>102</v>
      </c>
      <c r="D5" s="11"/>
      <c r="E5" s="11"/>
      <c r="F5" s="11"/>
      <c r="G5" s="11"/>
      <c r="H5" s="11"/>
    </row>
    <row r="6" spans="1:8" ht="14.25" customHeight="1">
      <c r="A6" s="16" t="s">
        <v>63</v>
      </c>
      <c r="B6" s="16"/>
      <c r="C6" s="11" t="s">
        <v>53</v>
      </c>
      <c r="D6" s="11">
        <v>0</v>
      </c>
      <c r="E6" s="11">
        <v>0</v>
      </c>
      <c r="F6" s="11">
        <v>0</v>
      </c>
      <c r="G6" s="11">
        <v>0</v>
      </c>
      <c r="H6" s="11">
        <v>0</v>
      </c>
    </row>
    <row r="7" spans="1:8" ht="14.25" customHeight="1">
      <c r="A7" s="16" t="s">
        <v>64</v>
      </c>
      <c r="B7" s="16"/>
      <c r="C7" s="11" t="s">
        <v>55</v>
      </c>
      <c r="D7" s="11">
        <v>3</v>
      </c>
      <c r="E7" s="11">
        <v>1</v>
      </c>
      <c r="F7" s="11">
        <v>0</v>
      </c>
      <c r="G7" s="11">
        <v>0</v>
      </c>
      <c r="H7" s="11">
        <v>0</v>
      </c>
    </row>
    <row r="8" spans="1:8" ht="14.25" customHeight="1">
      <c r="A8" s="16"/>
      <c r="B8" s="16" t="s">
        <v>65</v>
      </c>
      <c r="C8" s="11" t="s">
        <v>53</v>
      </c>
      <c r="D8" s="11">
        <v>16</v>
      </c>
      <c r="E8" s="11">
        <v>41</v>
      </c>
      <c r="F8" s="11">
        <v>32</v>
      </c>
      <c r="G8" s="11">
        <v>38</v>
      </c>
      <c r="H8" s="11">
        <v>35</v>
      </c>
    </row>
    <row r="9" spans="1:8" ht="14.25" customHeight="1">
      <c r="A9" s="16"/>
      <c r="B9" s="16" t="s">
        <v>66</v>
      </c>
      <c r="C9" s="11" t="s">
        <v>55</v>
      </c>
      <c r="D9" s="11">
        <v>35</v>
      </c>
      <c r="E9" s="11">
        <v>46</v>
      </c>
      <c r="F9" s="11">
        <v>49</v>
      </c>
      <c r="G9" s="11">
        <v>48</v>
      </c>
      <c r="H9" s="11">
        <v>47</v>
      </c>
    </row>
    <row r="10" spans="1:8" ht="14.25" customHeight="1">
      <c r="A10" s="16" t="s">
        <v>103</v>
      </c>
      <c r="B10" s="16"/>
      <c r="C10" s="11" t="s">
        <v>53</v>
      </c>
      <c r="D10" s="11">
        <v>1</v>
      </c>
      <c r="E10" s="11">
        <v>0</v>
      </c>
      <c r="F10" s="11">
        <v>0</v>
      </c>
      <c r="G10" s="11">
        <v>0</v>
      </c>
      <c r="H10" s="11">
        <v>0</v>
      </c>
    </row>
    <row r="11" spans="1:8" ht="14.25" customHeight="1">
      <c r="A11" s="16" t="s">
        <v>104</v>
      </c>
      <c r="B11" s="16"/>
      <c r="C11" s="11" t="s">
        <v>55</v>
      </c>
      <c r="D11" s="11">
        <v>3</v>
      </c>
      <c r="E11" s="11">
        <v>0</v>
      </c>
      <c r="F11" s="11">
        <v>1</v>
      </c>
      <c r="G11" s="11">
        <v>0</v>
      </c>
      <c r="H11" s="11">
        <v>0</v>
      </c>
    </row>
    <row r="12" spans="1:8" ht="14.25" customHeight="1">
      <c r="A12" s="16"/>
      <c r="B12" s="16" t="s">
        <v>103</v>
      </c>
      <c r="C12" s="11" t="s">
        <v>53</v>
      </c>
      <c r="D12" s="11">
        <v>69</v>
      </c>
      <c r="E12" s="11">
        <v>46</v>
      </c>
      <c r="F12" s="11">
        <v>40</v>
      </c>
      <c r="G12" s="11">
        <v>57</v>
      </c>
      <c r="H12" s="11">
        <v>65</v>
      </c>
    </row>
    <row r="13" spans="1:8" ht="14.25" customHeight="1">
      <c r="A13" s="16"/>
      <c r="B13" s="16" t="s">
        <v>104</v>
      </c>
      <c r="C13" s="11" t="s">
        <v>55</v>
      </c>
      <c r="D13" s="11">
        <v>86</v>
      </c>
      <c r="E13" s="11">
        <v>65</v>
      </c>
      <c r="F13" s="11">
        <v>71</v>
      </c>
      <c r="G13" s="11">
        <v>82</v>
      </c>
      <c r="H13" s="11">
        <v>66</v>
      </c>
    </row>
    <row r="14" spans="1:8" ht="14.25" customHeight="1">
      <c r="A14" s="16" t="s">
        <v>105</v>
      </c>
      <c r="B14" s="16"/>
      <c r="C14" s="11" t="s">
        <v>53</v>
      </c>
      <c r="D14" s="11">
        <v>5</v>
      </c>
      <c r="E14" s="11">
        <v>1</v>
      </c>
      <c r="F14" s="11">
        <v>0</v>
      </c>
      <c r="G14" s="11">
        <v>0</v>
      </c>
      <c r="H14" s="11">
        <v>0</v>
      </c>
    </row>
    <row r="15" spans="1:8" ht="14.25" customHeight="1">
      <c r="A15" s="16"/>
      <c r="B15" s="16" t="s">
        <v>106</v>
      </c>
      <c r="C15" s="11" t="s">
        <v>53</v>
      </c>
      <c r="D15" s="11">
        <v>25</v>
      </c>
      <c r="E15" s="11">
        <v>30</v>
      </c>
      <c r="F15" s="11">
        <v>34</v>
      </c>
      <c r="G15" s="11">
        <v>34</v>
      </c>
      <c r="H15" s="11">
        <v>30</v>
      </c>
    </row>
    <row r="16" spans="1:8" ht="14.25" customHeight="1">
      <c r="A16" s="16" t="s">
        <v>52</v>
      </c>
      <c r="B16" s="16"/>
      <c r="C16" s="11" t="s">
        <v>53</v>
      </c>
      <c r="D16" s="11">
        <v>0</v>
      </c>
      <c r="E16" s="11">
        <v>0</v>
      </c>
      <c r="F16" s="11">
        <v>0</v>
      </c>
      <c r="G16" s="11">
        <v>0</v>
      </c>
      <c r="H16" s="11">
        <v>0</v>
      </c>
    </row>
    <row r="17" spans="1:8" ht="14.25" customHeight="1">
      <c r="A17" s="16" t="s">
        <v>54</v>
      </c>
      <c r="B17" s="16"/>
      <c r="C17" s="11" t="s">
        <v>55</v>
      </c>
      <c r="D17" s="11">
        <v>2</v>
      </c>
      <c r="E17" s="11">
        <v>0</v>
      </c>
      <c r="F17" s="11">
        <v>0</v>
      </c>
      <c r="G17" s="11">
        <v>0</v>
      </c>
      <c r="H17" s="11">
        <v>0</v>
      </c>
    </row>
    <row r="18" spans="1:8" ht="14.25" customHeight="1">
      <c r="A18" s="16" t="s">
        <v>107</v>
      </c>
      <c r="B18" s="16"/>
      <c r="C18" s="11" t="s">
        <v>53</v>
      </c>
      <c r="D18" s="11">
        <v>1</v>
      </c>
      <c r="E18" s="11">
        <v>0</v>
      </c>
      <c r="F18" s="11">
        <v>0</v>
      </c>
      <c r="G18" s="11">
        <v>0</v>
      </c>
      <c r="H18" s="11">
        <v>0</v>
      </c>
    </row>
    <row r="19" spans="1:8" ht="14.25" customHeight="1">
      <c r="A19" s="16"/>
      <c r="B19" s="16" t="s">
        <v>87</v>
      </c>
      <c r="C19" s="11" t="s">
        <v>53</v>
      </c>
      <c r="D19" s="11">
        <v>40</v>
      </c>
      <c r="E19" s="11">
        <v>45</v>
      </c>
      <c r="F19" s="11">
        <v>43</v>
      </c>
      <c r="G19" s="11">
        <v>52</v>
      </c>
      <c r="H19" s="11">
        <v>44</v>
      </c>
    </row>
    <row r="20" spans="1:8" ht="14.25" customHeight="1">
      <c r="A20" s="16"/>
      <c r="B20" s="16" t="s">
        <v>88</v>
      </c>
      <c r="C20" s="11" t="s">
        <v>55</v>
      </c>
      <c r="D20" s="11">
        <v>33</v>
      </c>
      <c r="E20" s="11">
        <v>37</v>
      </c>
      <c r="F20" s="11">
        <v>44</v>
      </c>
      <c r="G20" s="11">
        <v>26</v>
      </c>
      <c r="H20" s="11">
        <v>25</v>
      </c>
    </row>
    <row r="21" spans="1:8" ht="14.25" customHeight="1">
      <c r="A21" s="16" t="s">
        <v>99</v>
      </c>
      <c r="B21" s="16"/>
      <c r="C21" s="11" t="s">
        <v>53</v>
      </c>
      <c r="D21" s="11">
        <v>2</v>
      </c>
      <c r="E21" s="11">
        <v>0</v>
      </c>
      <c r="F21" s="11">
        <v>0</v>
      </c>
      <c r="G21" s="11">
        <v>0</v>
      </c>
      <c r="H21" s="11">
        <v>0</v>
      </c>
    </row>
    <row r="22" spans="1:8" ht="14.25" customHeight="1">
      <c r="A22" s="16"/>
      <c r="B22" s="16" t="s">
        <v>99</v>
      </c>
      <c r="C22" s="11" t="s">
        <v>53</v>
      </c>
      <c r="D22" s="11">
        <v>19</v>
      </c>
      <c r="E22" s="11">
        <v>22</v>
      </c>
      <c r="F22" s="11">
        <v>12</v>
      </c>
      <c r="G22" s="11">
        <v>9</v>
      </c>
      <c r="H22" s="11">
        <v>17</v>
      </c>
    </row>
    <row r="23" spans="1:8" ht="14.25" customHeight="1">
      <c r="A23" s="16" t="s">
        <v>108</v>
      </c>
      <c r="B23" s="16"/>
      <c r="C23" s="11" t="s">
        <v>53</v>
      </c>
      <c r="D23" s="11">
        <v>3</v>
      </c>
      <c r="E23" s="11">
        <v>0</v>
      </c>
      <c r="F23" s="11">
        <v>0</v>
      </c>
      <c r="G23" s="11">
        <v>0</v>
      </c>
      <c r="H23" s="11">
        <v>0</v>
      </c>
    </row>
    <row r="24" spans="1:8" ht="14.25" customHeight="1">
      <c r="A24" s="16" t="s">
        <v>109</v>
      </c>
      <c r="B24" s="16"/>
      <c r="C24" s="11" t="s">
        <v>53</v>
      </c>
      <c r="D24" s="11">
        <v>0</v>
      </c>
      <c r="E24" s="11">
        <v>0</v>
      </c>
      <c r="F24" s="11">
        <v>0</v>
      </c>
      <c r="G24" s="11">
        <v>0</v>
      </c>
      <c r="H24" s="11">
        <v>0</v>
      </c>
    </row>
    <row r="25" spans="1:8" ht="14.25" customHeight="1">
      <c r="A25" s="16"/>
      <c r="B25" s="16" t="s">
        <v>56</v>
      </c>
      <c r="C25" s="11" t="s">
        <v>53</v>
      </c>
      <c r="D25" s="11">
        <v>34</v>
      </c>
      <c r="E25" s="11">
        <v>39</v>
      </c>
      <c r="F25" s="11">
        <v>31</v>
      </c>
      <c r="G25" s="11">
        <v>27</v>
      </c>
      <c r="H25" s="11">
        <v>28</v>
      </c>
    </row>
    <row r="26" spans="1:8" ht="14.25" customHeight="1">
      <c r="A26" s="16" t="s">
        <v>59</v>
      </c>
      <c r="B26" s="16"/>
      <c r="C26" s="11" t="s">
        <v>53</v>
      </c>
      <c r="D26" s="11">
        <v>5</v>
      </c>
      <c r="E26" s="11">
        <v>0</v>
      </c>
      <c r="F26" s="11">
        <v>0</v>
      </c>
      <c r="G26" s="11">
        <v>0</v>
      </c>
      <c r="H26" s="11">
        <v>0</v>
      </c>
    </row>
    <row r="27" spans="1:8" ht="14.25" customHeight="1">
      <c r="A27" s="16"/>
      <c r="B27" s="16" t="s">
        <v>60</v>
      </c>
      <c r="C27" s="11" t="s">
        <v>53</v>
      </c>
      <c r="D27" s="11">
        <v>38</v>
      </c>
      <c r="E27" s="11">
        <v>41</v>
      </c>
      <c r="F27" s="11">
        <v>42</v>
      </c>
      <c r="G27" s="11">
        <v>46</v>
      </c>
      <c r="H27" s="11">
        <v>43</v>
      </c>
    </row>
    <row r="28" spans="1:8" ht="14.25" customHeight="1">
      <c r="A28" s="16" t="s">
        <v>110</v>
      </c>
      <c r="B28" s="16"/>
      <c r="C28" s="11" t="s">
        <v>53</v>
      </c>
      <c r="D28" s="11">
        <v>1</v>
      </c>
      <c r="E28" s="11">
        <v>0</v>
      </c>
      <c r="F28" s="11">
        <v>0</v>
      </c>
      <c r="G28" s="11">
        <v>0</v>
      </c>
      <c r="H28" s="11">
        <v>0</v>
      </c>
    </row>
    <row r="29" spans="1:8" ht="14.25" customHeight="1">
      <c r="A29" s="16" t="s">
        <v>111</v>
      </c>
      <c r="B29" s="16"/>
      <c r="C29" s="11" t="s">
        <v>53</v>
      </c>
      <c r="D29" s="11">
        <v>1</v>
      </c>
      <c r="E29" s="11">
        <v>0</v>
      </c>
      <c r="F29" s="11">
        <v>0</v>
      </c>
      <c r="G29" s="11">
        <v>0</v>
      </c>
      <c r="H29" s="11">
        <v>0</v>
      </c>
    </row>
    <row r="30" spans="1:8" ht="14.25" customHeight="1">
      <c r="A30" s="16" t="s">
        <v>112</v>
      </c>
      <c r="B30" s="16"/>
      <c r="C30" s="11" t="s">
        <v>53</v>
      </c>
      <c r="D30" s="11">
        <v>4</v>
      </c>
      <c r="E30" s="11">
        <v>0</v>
      </c>
      <c r="F30" s="11">
        <v>0</v>
      </c>
      <c r="G30" s="11">
        <v>0</v>
      </c>
      <c r="H30" s="11">
        <v>0</v>
      </c>
    </row>
    <row r="31" spans="1:8" ht="14.25" customHeight="1">
      <c r="A31" s="16"/>
      <c r="B31" s="16" t="s">
        <v>113</v>
      </c>
      <c r="C31" s="11" t="s">
        <v>53</v>
      </c>
      <c r="D31" s="11">
        <v>45</v>
      </c>
      <c r="E31" s="11">
        <v>49</v>
      </c>
      <c r="F31" s="11">
        <v>51</v>
      </c>
      <c r="G31" s="11">
        <v>60</v>
      </c>
      <c r="H31" s="11">
        <v>67</v>
      </c>
    </row>
    <row r="32" spans="1:8" ht="14.25" customHeight="1">
      <c r="A32" s="14" t="s">
        <v>114</v>
      </c>
      <c r="B32" s="16"/>
      <c r="C32" s="15" t="s">
        <v>53</v>
      </c>
      <c r="D32" s="15"/>
      <c r="E32" s="15">
        <v>0</v>
      </c>
      <c r="F32" s="15">
        <v>0</v>
      </c>
      <c r="G32" s="15">
        <v>0</v>
      </c>
      <c r="H32" s="15">
        <v>0</v>
      </c>
    </row>
    <row r="33" spans="1:8" ht="14.25" customHeight="1">
      <c r="A33" s="14" t="s">
        <v>115</v>
      </c>
      <c r="B33" s="16"/>
      <c r="C33" s="15" t="s">
        <v>53</v>
      </c>
      <c r="D33" s="15">
        <v>1</v>
      </c>
      <c r="E33" s="15">
        <v>0</v>
      </c>
      <c r="F33" s="15">
        <v>0</v>
      </c>
      <c r="G33" s="15">
        <v>0</v>
      </c>
      <c r="H33" s="15">
        <v>0</v>
      </c>
    </row>
    <row r="34" spans="1:8" ht="14.25" customHeight="1">
      <c r="A34" s="14" t="s">
        <v>116</v>
      </c>
      <c r="B34" s="16"/>
      <c r="C34" s="15" t="s">
        <v>53</v>
      </c>
      <c r="D34" s="15">
        <v>1</v>
      </c>
      <c r="E34" s="15">
        <v>0</v>
      </c>
      <c r="F34" s="15">
        <v>0</v>
      </c>
      <c r="G34" s="15">
        <v>0</v>
      </c>
      <c r="H34" s="15">
        <v>0</v>
      </c>
    </row>
    <row r="35" spans="1:8" ht="14.25" customHeight="1">
      <c r="A35" s="14" t="s">
        <v>117</v>
      </c>
      <c r="B35" s="16"/>
      <c r="C35" s="15" t="s">
        <v>55</v>
      </c>
      <c r="D35" s="15">
        <v>17</v>
      </c>
      <c r="E35" s="15">
        <v>6</v>
      </c>
      <c r="F35" s="15">
        <v>3</v>
      </c>
      <c r="G35" s="15">
        <v>0</v>
      </c>
      <c r="H35" s="15">
        <v>0</v>
      </c>
    </row>
    <row r="36" spans="1:8" ht="14.25" customHeight="1">
      <c r="A36" s="14" t="s">
        <v>118</v>
      </c>
      <c r="B36" s="16"/>
      <c r="C36" s="15" t="s">
        <v>53</v>
      </c>
      <c r="D36" s="15">
        <v>0</v>
      </c>
      <c r="E36" s="15">
        <v>0</v>
      </c>
      <c r="F36" s="15">
        <v>0</v>
      </c>
      <c r="G36" s="15">
        <v>0</v>
      </c>
      <c r="H36" s="15">
        <v>0</v>
      </c>
    </row>
    <row r="37" spans="1:8" ht="14.25" customHeight="1">
      <c r="A37" s="14"/>
      <c r="B37" s="16" t="s">
        <v>93</v>
      </c>
      <c r="C37" s="15" t="s">
        <v>53</v>
      </c>
      <c r="D37" s="15">
        <v>72</v>
      </c>
      <c r="E37" s="15">
        <v>60</v>
      </c>
      <c r="F37" s="15">
        <v>71</v>
      </c>
      <c r="G37" s="15">
        <v>59</v>
      </c>
      <c r="H37" s="15">
        <v>63</v>
      </c>
    </row>
    <row r="38" spans="1:8" ht="14.25" customHeight="1">
      <c r="A38" s="14" t="s">
        <v>119</v>
      </c>
      <c r="B38" s="16"/>
      <c r="C38" s="15" t="s">
        <v>53</v>
      </c>
      <c r="D38" s="15">
        <v>0</v>
      </c>
      <c r="E38" s="15">
        <v>0</v>
      </c>
      <c r="F38" s="15">
        <v>0</v>
      </c>
      <c r="G38" s="15">
        <v>0</v>
      </c>
      <c r="H38" s="15">
        <v>0</v>
      </c>
    </row>
    <row r="39" spans="1:8" ht="14.25" customHeight="1">
      <c r="A39" s="14"/>
      <c r="B39" s="14" t="s">
        <v>120</v>
      </c>
      <c r="C39" s="15" t="s">
        <v>53</v>
      </c>
      <c r="D39" s="15">
        <v>39</v>
      </c>
      <c r="E39" s="15">
        <v>51</v>
      </c>
      <c r="F39" s="15">
        <v>26</v>
      </c>
      <c r="G39" s="15">
        <v>18</v>
      </c>
      <c r="H39" s="15">
        <v>24</v>
      </c>
    </row>
    <row r="40" spans="1:8" ht="14.25" customHeight="1">
      <c r="A40" s="14" t="s">
        <v>121</v>
      </c>
      <c r="B40" s="16"/>
      <c r="C40" s="15" t="s">
        <v>53</v>
      </c>
      <c r="D40" s="15">
        <v>5</v>
      </c>
      <c r="E40" s="15">
        <v>0</v>
      </c>
      <c r="F40" s="15">
        <v>0</v>
      </c>
      <c r="G40" s="15">
        <v>0</v>
      </c>
      <c r="H40" s="15">
        <v>0</v>
      </c>
    </row>
    <row r="41" spans="1:8" ht="14.25" customHeight="1">
      <c r="A41" s="14" t="s">
        <v>122</v>
      </c>
      <c r="B41" s="16"/>
      <c r="C41" s="11" t="s">
        <v>55</v>
      </c>
      <c r="D41" s="11">
        <v>5</v>
      </c>
      <c r="E41" s="11">
        <v>0</v>
      </c>
      <c r="F41" s="11">
        <v>0</v>
      </c>
      <c r="G41" s="11">
        <v>0</v>
      </c>
      <c r="H41" s="11">
        <v>0</v>
      </c>
    </row>
    <row r="42" spans="1:8" ht="14.25" customHeight="1">
      <c r="A42" s="16"/>
      <c r="B42" s="16" t="s">
        <v>121</v>
      </c>
      <c r="C42" s="11" t="s">
        <v>53</v>
      </c>
      <c r="D42" s="11">
        <v>22</v>
      </c>
      <c r="E42" s="11">
        <v>20</v>
      </c>
      <c r="F42" s="11">
        <v>16</v>
      </c>
      <c r="G42" s="11">
        <v>31</v>
      </c>
      <c r="H42" s="11">
        <v>32</v>
      </c>
    </row>
    <row r="43" spans="1:8" ht="14.25" customHeight="1">
      <c r="A43" s="16"/>
      <c r="B43" s="16" t="s">
        <v>122</v>
      </c>
      <c r="C43" s="11" t="s">
        <v>55</v>
      </c>
      <c r="D43" s="11">
        <v>37</v>
      </c>
      <c r="E43" s="11">
        <v>42</v>
      </c>
      <c r="F43" s="11">
        <v>44</v>
      </c>
      <c r="G43" s="11">
        <v>38</v>
      </c>
      <c r="H43" s="11">
        <v>44</v>
      </c>
    </row>
    <row r="44" spans="1:8" ht="14.25" customHeight="1">
      <c r="A44" s="16" t="s">
        <v>123</v>
      </c>
      <c r="B44" s="16"/>
      <c r="C44" s="11" t="s">
        <v>53</v>
      </c>
      <c r="D44" s="11">
        <v>0</v>
      </c>
      <c r="E44" s="11">
        <v>0</v>
      </c>
      <c r="F44" s="11">
        <v>0</v>
      </c>
      <c r="G44" s="11">
        <v>0</v>
      </c>
      <c r="H44" s="11">
        <v>0</v>
      </c>
    </row>
    <row r="45" spans="1:8" ht="14.25" customHeight="1">
      <c r="A45" s="16"/>
      <c r="B45" s="16" t="s">
        <v>124</v>
      </c>
      <c r="C45" s="11" t="s">
        <v>53</v>
      </c>
      <c r="D45" s="11">
        <v>7</v>
      </c>
      <c r="E45" s="11">
        <v>3</v>
      </c>
      <c r="F45" s="11">
        <v>1</v>
      </c>
      <c r="G45" s="11">
        <v>2</v>
      </c>
      <c r="H45" s="11">
        <v>5</v>
      </c>
    </row>
    <row r="46" spans="1:8" ht="14.25" customHeight="1">
      <c r="A46" s="16" t="s">
        <v>79</v>
      </c>
      <c r="B46" s="16"/>
      <c r="C46" s="11" t="s">
        <v>53</v>
      </c>
      <c r="D46" s="11">
        <v>3</v>
      </c>
      <c r="E46" s="11">
        <v>0</v>
      </c>
      <c r="F46" s="11">
        <v>0</v>
      </c>
      <c r="G46" s="11">
        <v>0</v>
      </c>
      <c r="H46" s="11">
        <v>0</v>
      </c>
    </row>
    <row r="47" spans="1:8" ht="14.25" customHeight="1">
      <c r="A47" s="16" t="s">
        <v>80</v>
      </c>
      <c r="B47" s="16"/>
      <c r="C47" s="11" t="s">
        <v>55</v>
      </c>
      <c r="D47" s="11">
        <v>1</v>
      </c>
      <c r="E47" s="11">
        <v>1</v>
      </c>
      <c r="F47" s="11">
        <v>0</v>
      </c>
      <c r="G47" s="11">
        <v>0</v>
      </c>
      <c r="H47" s="11">
        <v>0</v>
      </c>
    </row>
    <row r="48" spans="1:8" ht="14.25" customHeight="1">
      <c r="A48" s="16"/>
      <c r="B48" s="16" t="s">
        <v>83</v>
      </c>
      <c r="C48" s="11" t="s">
        <v>53</v>
      </c>
      <c r="D48" s="11">
        <v>65</v>
      </c>
      <c r="E48" s="11">
        <v>94</v>
      </c>
      <c r="F48" s="11">
        <v>68</v>
      </c>
      <c r="G48" s="11">
        <v>51</v>
      </c>
      <c r="H48" s="11">
        <v>41</v>
      </c>
    </row>
    <row r="49" spans="1:8" ht="14.25" customHeight="1">
      <c r="A49" s="16"/>
      <c r="B49" s="16" t="s">
        <v>84</v>
      </c>
      <c r="C49" s="11" t="s">
        <v>55</v>
      </c>
      <c r="D49" s="11">
        <v>85</v>
      </c>
      <c r="E49" s="11">
        <v>102</v>
      </c>
      <c r="F49" s="11">
        <v>83</v>
      </c>
      <c r="G49" s="11">
        <v>74</v>
      </c>
      <c r="H49" s="11">
        <v>71</v>
      </c>
    </row>
    <row r="50" spans="1:8" ht="14.25" customHeight="1">
      <c r="A50" s="16" t="s">
        <v>94</v>
      </c>
      <c r="B50" s="16"/>
      <c r="C50" s="11" t="s">
        <v>53</v>
      </c>
      <c r="D50" s="11">
        <v>1</v>
      </c>
      <c r="E50" s="11">
        <v>1</v>
      </c>
      <c r="F50" s="11">
        <v>0</v>
      </c>
      <c r="G50" s="11">
        <v>0</v>
      </c>
      <c r="H50" s="11">
        <v>0</v>
      </c>
    </row>
    <row r="51" spans="1:8" ht="14.25" customHeight="1">
      <c r="A51" s="16"/>
      <c r="B51" s="16" t="s">
        <v>94</v>
      </c>
      <c r="C51" s="11" t="s">
        <v>53</v>
      </c>
      <c r="D51" s="11">
        <v>141</v>
      </c>
      <c r="E51" s="11">
        <v>132</v>
      </c>
      <c r="F51" s="11">
        <v>140</v>
      </c>
      <c r="G51" s="11">
        <v>153</v>
      </c>
      <c r="H51" s="11">
        <v>133</v>
      </c>
    </row>
    <row r="52" spans="1:8" ht="14.25" customHeight="1">
      <c r="A52" s="16" t="s">
        <v>125</v>
      </c>
      <c r="B52" s="16"/>
      <c r="C52" s="11" t="s">
        <v>53</v>
      </c>
      <c r="D52" s="11">
        <v>1</v>
      </c>
      <c r="E52" s="11">
        <v>0</v>
      </c>
      <c r="F52" s="11">
        <v>0</v>
      </c>
      <c r="G52" s="11">
        <v>0</v>
      </c>
      <c r="H52" s="11">
        <v>0</v>
      </c>
    </row>
    <row r="53" spans="1:8" ht="14.25" customHeight="1">
      <c r="A53" s="16"/>
      <c r="B53" s="16" t="s">
        <v>125</v>
      </c>
      <c r="C53" s="11" t="s">
        <v>53</v>
      </c>
      <c r="D53" s="11">
        <v>5</v>
      </c>
      <c r="E53" s="11">
        <v>6</v>
      </c>
      <c r="F53" s="11">
        <v>5</v>
      </c>
      <c r="G53" s="11">
        <v>2</v>
      </c>
      <c r="H53" s="11">
        <v>2</v>
      </c>
    </row>
    <row r="54" spans="1:8" ht="14.25" customHeight="1">
      <c r="A54" s="16" t="s">
        <v>126</v>
      </c>
      <c r="B54" s="16"/>
      <c r="C54" s="11" t="s">
        <v>53</v>
      </c>
      <c r="D54" s="11">
        <v>0</v>
      </c>
      <c r="E54" s="11">
        <v>0</v>
      </c>
      <c r="F54" s="11">
        <v>0</v>
      </c>
      <c r="G54" s="11">
        <v>0</v>
      </c>
      <c r="H54" s="11">
        <v>0</v>
      </c>
    </row>
    <row r="55" spans="1:8" ht="14.25" customHeight="1">
      <c r="A55" s="16"/>
      <c r="B55" s="16" t="s">
        <v>126</v>
      </c>
      <c r="C55" s="11" t="s">
        <v>53</v>
      </c>
      <c r="D55" s="11">
        <v>14</v>
      </c>
      <c r="E55" s="11">
        <v>24</v>
      </c>
      <c r="F55" s="11">
        <v>25</v>
      </c>
      <c r="G55" s="11">
        <v>13</v>
      </c>
      <c r="H55" s="11">
        <v>22</v>
      </c>
    </row>
    <row r="56" spans="1:8" ht="14.25" customHeight="1">
      <c r="A56" s="16"/>
      <c r="B56" s="76" t="s">
        <v>127</v>
      </c>
      <c r="C56" s="11" t="s">
        <v>53</v>
      </c>
      <c r="D56" s="11" t="s">
        <v>128</v>
      </c>
      <c r="E56" s="11">
        <v>12</v>
      </c>
      <c r="F56" s="11">
        <v>21</v>
      </c>
      <c r="G56" s="11">
        <v>25</v>
      </c>
      <c r="H56" s="11">
        <v>38</v>
      </c>
    </row>
    <row r="57" spans="1:8" ht="14.25" customHeight="1">
      <c r="A57" s="16" t="s">
        <v>129</v>
      </c>
      <c r="B57" s="16"/>
      <c r="C57" s="11" t="s">
        <v>53</v>
      </c>
      <c r="D57" s="11">
        <v>0</v>
      </c>
      <c r="E57" s="11">
        <v>0</v>
      </c>
      <c r="F57" s="11">
        <v>0</v>
      </c>
      <c r="G57" s="11">
        <v>0</v>
      </c>
      <c r="H57" s="11">
        <v>0</v>
      </c>
    </row>
    <row r="58" spans="1:8" ht="14.25" customHeight="1">
      <c r="A58" s="16"/>
      <c r="B58" s="16" t="s">
        <v>129</v>
      </c>
      <c r="C58" s="60"/>
      <c r="D58" s="11">
        <v>8</v>
      </c>
      <c r="E58" s="11">
        <v>6</v>
      </c>
      <c r="F58" s="11">
        <v>3</v>
      </c>
      <c r="G58" s="11">
        <v>1</v>
      </c>
      <c r="H58" s="11">
        <v>1</v>
      </c>
    </row>
    <row r="59" spans="1:8" ht="14.25" customHeight="1">
      <c r="A59" s="16" t="s">
        <v>76</v>
      </c>
      <c r="B59" s="16"/>
      <c r="C59" s="11" t="s">
        <v>53</v>
      </c>
      <c r="D59" s="11">
        <v>0</v>
      </c>
      <c r="E59" s="11">
        <v>0</v>
      </c>
      <c r="F59" s="11">
        <v>0</v>
      </c>
      <c r="G59" s="11">
        <v>0</v>
      </c>
      <c r="H59" s="11">
        <v>0</v>
      </c>
    </row>
    <row r="60" spans="1:8" ht="14.25" customHeight="1">
      <c r="A60" s="16"/>
      <c r="B60" s="16" t="s">
        <v>78</v>
      </c>
      <c r="C60" s="11" t="s">
        <v>53</v>
      </c>
      <c r="D60" s="11">
        <v>3</v>
      </c>
      <c r="E60" s="11">
        <v>4</v>
      </c>
      <c r="F60" s="11">
        <v>4</v>
      </c>
      <c r="G60" s="11">
        <v>8</v>
      </c>
      <c r="H60" s="11">
        <v>7</v>
      </c>
    </row>
    <row r="61" spans="1:8" ht="14.25" customHeight="1">
      <c r="A61" s="16"/>
      <c r="B61" s="16" t="s">
        <v>130</v>
      </c>
      <c r="C61" s="11" t="s">
        <v>53</v>
      </c>
      <c r="D61" s="11">
        <v>37</v>
      </c>
      <c r="E61" s="11">
        <v>21</v>
      </c>
      <c r="F61" s="11">
        <v>20</v>
      </c>
      <c r="G61" s="11">
        <v>27</v>
      </c>
      <c r="H61" s="11">
        <v>35</v>
      </c>
    </row>
    <row r="62" spans="1:8" ht="14.25" customHeight="1">
      <c r="A62" s="16"/>
      <c r="B62" s="16" t="s">
        <v>131</v>
      </c>
      <c r="C62" s="11" t="s">
        <v>53</v>
      </c>
      <c r="D62" s="11">
        <v>55</v>
      </c>
      <c r="E62" s="11">
        <v>102</v>
      </c>
      <c r="F62" s="11">
        <v>74</v>
      </c>
      <c r="G62" s="11">
        <v>52</v>
      </c>
      <c r="H62" s="11">
        <v>45</v>
      </c>
    </row>
    <row r="63" spans="1:8" ht="14.25" customHeight="1">
      <c r="A63" s="16"/>
      <c r="B63" s="16" t="s">
        <v>132</v>
      </c>
      <c r="C63" s="11" t="s">
        <v>53</v>
      </c>
      <c r="D63" s="11" t="s">
        <v>128</v>
      </c>
      <c r="E63" s="11" t="s">
        <v>128</v>
      </c>
      <c r="F63" s="11" t="s">
        <v>128</v>
      </c>
      <c r="G63" s="11">
        <v>21</v>
      </c>
      <c r="H63" s="11">
        <v>46</v>
      </c>
    </row>
  </sheetData>
  <pageMargins left="0.39370078740157483" right="0.39370078740157483" top="0.78740157480314965" bottom="0.78740157480314965" header="0" footer="0"/>
  <pageSetup paperSize="9" scale="9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7004-1F82-4CE6-9FEF-BDC34E466A2E}">
  <dimension ref="A1:G24"/>
  <sheetViews>
    <sheetView zoomScaleNormal="100" workbookViewId="0">
      <selection activeCell="F17" sqref="F17"/>
    </sheetView>
  </sheetViews>
  <sheetFormatPr defaultColWidth="12.625" defaultRowHeight="15" customHeight="1"/>
  <cols>
    <col min="1" max="1" width="72.625" customWidth="1"/>
    <col min="2" max="3" width="17.125" customWidth="1"/>
    <col min="4" max="8" width="6.625" customWidth="1"/>
    <col min="9" max="24" width="7.625" customWidth="1"/>
  </cols>
  <sheetData>
    <row r="1" spans="1:7" ht="15" customHeight="1">
      <c r="A1" s="53" t="s">
        <v>133</v>
      </c>
    </row>
    <row r="2" spans="1:7" ht="14.25" customHeight="1"/>
    <row r="3" spans="1:7" ht="14.25" customHeight="1">
      <c r="A3" s="37" t="s">
        <v>43</v>
      </c>
      <c r="B3" s="47" t="s">
        <v>134</v>
      </c>
      <c r="C3" s="47" t="s">
        <v>135</v>
      </c>
      <c r="D3" s="19"/>
      <c r="F3" s="75"/>
      <c r="G3" s="75"/>
    </row>
    <row r="4" spans="1:7" ht="14.25" customHeight="1">
      <c r="A4" s="185" t="s">
        <v>136</v>
      </c>
      <c r="B4" s="54">
        <v>18</v>
      </c>
      <c r="C4" s="54">
        <v>1</v>
      </c>
      <c r="D4" s="19"/>
      <c r="E4" s="19"/>
    </row>
    <row r="5" spans="1:7" ht="14.25" customHeight="1">
      <c r="A5" s="186" t="s">
        <v>137</v>
      </c>
      <c r="B5" s="54">
        <v>7</v>
      </c>
      <c r="C5" s="54">
        <v>0</v>
      </c>
      <c r="D5" s="19"/>
    </row>
    <row r="6" spans="1:7" ht="14.25" customHeight="1">
      <c r="A6" s="77" t="s">
        <v>138</v>
      </c>
      <c r="B6" s="54">
        <v>17</v>
      </c>
      <c r="C6" s="54">
        <v>2</v>
      </c>
      <c r="D6" s="19"/>
      <c r="E6" s="86"/>
    </row>
    <row r="7" spans="1:7" ht="14.25" customHeight="1">
      <c r="A7" s="77" t="s">
        <v>139</v>
      </c>
      <c r="B7" s="54">
        <v>0</v>
      </c>
      <c r="C7" s="54">
        <v>2</v>
      </c>
      <c r="D7" s="19"/>
    </row>
    <row r="8" spans="1:7" ht="14.25" customHeight="1">
      <c r="A8" s="77" t="s">
        <v>140</v>
      </c>
      <c r="B8" s="54">
        <v>16</v>
      </c>
      <c r="C8" s="54">
        <v>4</v>
      </c>
      <c r="D8" s="19"/>
    </row>
    <row r="9" spans="1:7" ht="14.25" customHeight="1">
      <c r="A9" s="77" t="s">
        <v>141</v>
      </c>
      <c r="B9" s="54">
        <v>3</v>
      </c>
      <c r="C9" s="54">
        <v>3</v>
      </c>
      <c r="D9" s="19"/>
    </row>
    <row r="10" spans="1:7" ht="14.25" customHeight="1">
      <c r="A10" s="77" t="s">
        <v>142</v>
      </c>
      <c r="B10" s="54">
        <v>6</v>
      </c>
      <c r="C10" s="54">
        <v>1</v>
      </c>
      <c r="D10" s="19"/>
    </row>
    <row r="11" spans="1:7" ht="14.25" customHeight="1">
      <c r="A11" s="77" t="s">
        <v>143</v>
      </c>
      <c r="B11" s="54">
        <v>1</v>
      </c>
      <c r="C11" s="54">
        <v>0</v>
      </c>
      <c r="D11" s="19"/>
    </row>
    <row r="12" spans="1:7" ht="14.25" customHeight="1">
      <c r="A12" s="77" t="s">
        <v>144</v>
      </c>
      <c r="B12" s="54">
        <v>44</v>
      </c>
      <c r="C12" s="54">
        <v>4</v>
      </c>
      <c r="D12" s="19"/>
    </row>
    <row r="13" spans="1:7" ht="14.25" customHeight="1">
      <c r="A13" s="77" t="s">
        <v>145</v>
      </c>
      <c r="B13" s="54">
        <v>3</v>
      </c>
      <c r="C13" s="54">
        <v>2</v>
      </c>
      <c r="D13" s="19"/>
    </row>
    <row r="14" spans="1:7" ht="14.25" customHeight="1">
      <c r="A14" s="77" t="s">
        <v>146</v>
      </c>
      <c r="B14" s="54">
        <v>15</v>
      </c>
      <c r="C14" s="54">
        <v>2</v>
      </c>
      <c r="D14" s="19"/>
      <c r="E14" s="86"/>
    </row>
    <row r="15" spans="1:7" ht="14.25" customHeight="1">
      <c r="A15" s="185" t="s">
        <v>147</v>
      </c>
      <c r="B15" s="54">
        <v>0</v>
      </c>
      <c r="C15" s="54">
        <v>0</v>
      </c>
      <c r="D15" s="19"/>
    </row>
    <row r="16" spans="1:7" ht="14.25" customHeight="1">
      <c r="A16" s="185" t="s">
        <v>148</v>
      </c>
      <c r="B16" s="54">
        <v>12</v>
      </c>
      <c r="C16" s="54">
        <v>0</v>
      </c>
      <c r="D16" s="19"/>
    </row>
    <row r="17" spans="1:4" ht="14.25" customHeight="1">
      <c r="A17" s="185" t="s">
        <v>149</v>
      </c>
      <c r="B17" s="54">
        <v>2</v>
      </c>
      <c r="C17" s="54">
        <v>1</v>
      </c>
      <c r="D17" s="19"/>
    </row>
    <row r="18" spans="1:4" ht="14.25" customHeight="1">
      <c r="A18" s="185" t="s">
        <v>60</v>
      </c>
      <c r="B18" s="174">
        <v>5</v>
      </c>
      <c r="C18" s="174">
        <v>0</v>
      </c>
      <c r="D18" s="19"/>
    </row>
    <row r="19" spans="1:4" ht="14.25" customHeight="1">
      <c r="A19" s="185" t="s">
        <v>150</v>
      </c>
      <c r="B19" s="174">
        <v>0</v>
      </c>
      <c r="C19" s="174">
        <v>0</v>
      </c>
      <c r="D19" s="19"/>
    </row>
    <row r="20" spans="1:4" ht="14.25" customHeight="1">
      <c r="A20" s="185" t="s">
        <v>99</v>
      </c>
      <c r="B20" s="174">
        <v>4</v>
      </c>
      <c r="C20" s="174">
        <v>2</v>
      </c>
      <c r="D20" s="19"/>
    </row>
    <row r="21" spans="1:4" ht="14.25" customHeight="1">
      <c r="A21" s="185" t="s">
        <v>151</v>
      </c>
      <c r="B21" s="174">
        <v>3</v>
      </c>
      <c r="C21" s="174">
        <v>3</v>
      </c>
      <c r="D21" s="19"/>
    </row>
    <row r="22" spans="1:4" ht="14.25" customHeight="1">
      <c r="A22" s="185" t="s">
        <v>152</v>
      </c>
      <c r="B22" s="174">
        <v>10</v>
      </c>
      <c r="C22" s="174">
        <v>0</v>
      </c>
      <c r="D22" s="19"/>
    </row>
    <row r="23" spans="1:4" ht="14.25" customHeight="1">
      <c r="A23" s="185" t="s">
        <v>153</v>
      </c>
      <c r="B23" s="174">
        <v>9</v>
      </c>
      <c r="C23" s="174">
        <v>6</v>
      </c>
      <c r="D23" s="19"/>
    </row>
    <row r="24" spans="1:4" ht="15" customHeight="1">
      <c r="B24" s="175">
        <f>SUM(B4:B23)</f>
        <v>175</v>
      </c>
      <c r="C24" s="175">
        <f>SUM(C4:C23)</f>
        <v>33</v>
      </c>
    </row>
  </sheetData>
  <pageMargins left="0.7" right="0.7" top="0.78740157499999996" bottom="0.78740157499999996"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9F9F9-CEA3-4349-A7D1-CE6BBC39F08D}">
  <dimension ref="A1:F8"/>
  <sheetViews>
    <sheetView zoomScaleNormal="100" workbookViewId="0">
      <selection activeCell="F17" sqref="F17"/>
    </sheetView>
  </sheetViews>
  <sheetFormatPr defaultColWidth="12.625" defaultRowHeight="15" customHeight="1"/>
  <cols>
    <col min="1" max="1" width="31.375" customWidth="1"/>
    <col min="2" max="3" width="7.625" customWidth="1"/>
    <col min="4" max="8" width="6.625" customWidth="1"/>
    <col min="9" max="14" width="7.625" customWidth="1"/>
  </cols>
  <sheetData>
    <row r="1" spans="1:6" ht="15" customHeight="1">
      <c r="A1" s="1" t="s">
        <v>154</v>
      </c>
    </row>
    <row r="2" spans="1:6" ht="14.25" customHeight="1"/>
    <row r="3" spans="1:6" ht="14.25" customHeight="1">
      <c r="A3" s="37" t="s">
        <v>155</v>
      </c>
      <c r="B3" s="45">
        <v>2021</v>
      </c>
      <c r="C3" s="47">
        <v>2022</v>
      </c>
      <c r="D3" s="47">
        <v>2023</v>
      </c>
      <c r="E3" s="47">
        <v>2024</v>
      </c>
      <c r="F3" s="47">
        <v>2025</v>
      </c>
    </row>
    <row r="4" spans="1:6" ht="14.25" customHeight="1">
      <c r="A4" s="35" t="s">
        <v>156</v>
      </c>
      <c r="B4" s="26"/>
      <c r="C4" s="35"/>
      <c r="D4" s="35"/>
      <c r="E4" s="35"/>
      <c r="F4" s="35"/>
    </row>
    <row r="5" spans="1:6" ht="14.25" customHeight="1">
      <c r="A5" s="35" t="s">
        <v>157</v>
      </c>
      <c r="B5" s="22">
        <v>65</v>
      </c>
      <c r="C5" s="22">
        <v>51</v>
      </c>
      <c r="D5" s="22">
        <v>51</v>
      </c>
      <c r="E5" s="33">
        <v>52</v>
      </c>
      <c r="F5" s="22">
        <v>30</v>
      </c>
    </row>
    <row r="6" spans="1:6" ht="14.25" customHeight="1">
      <c r="A6" s="35" t="s">
        <v>156</v>
      </c>
      <c r="B6" s="22"/>
      <c r="C6" s="22"/>
      <c r="D6" s="22"/>
      <c r="E6" s="33"/>
      <c r="F6" s="22"/>
    </row>
    <row r="7" spans="1:6" ht="14.25" customHeight="1">
      <c r="A7" s="35" t="s">
        <v>158</v>
      </c>
      <c r="B7" s="22">
        <v>11</v>
      </c>
      <c r="C7" s="22">
        <v>7</v>
      </c>
      <c r="D7" s="22">
        <v>8</v>
      </c>
      <c r="E7" s="33">
        <v>7</v>
      </c>
      <c r="F7" s="22">
        <v>20</v>
      </c>
    </row>
    <row r="8" spans="1:6" ht="14.25" customHeight="1">
      <c r="A8" s="48" t="s">
        <v>9</v>
      </c>
      <c r="B8" s="46">
        <v>76</v>
      </c>
      <c r="C8" s="46">
        <v>58</v>
      </c>
      <c r="D8" s="46">
        <v>59</v>
      </c>
      <c r="E8" s="46">
        <f>SUM(E5:E7)</f>
        <v>59</v>
      </c>
      <c r="F8" s="46">
        <f>SUM(F5:F7)</f>
        <v>50</v>
      </c>
    </row>
  </sheetData>
  <pageMargins left="0.7" right="0.7" top="0.78740157499999996" bottom="0.78740157499999996"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865C-1EA5-40CF-89CD-1A30B6FA987F}">
  <dimension ref="A1:F5"/>
  <sheetViews>
    <sheetView zoomScaleNormal="100" workbookViewId="0">
      <selection activeCell="M28" sqref="M28"/>
    </sheetView>
  </sheetViews>
  <sheetFormatPr defaultColWidth="12.625" defaultRowHeight="15" customHeight="1"/>
  <cols>
    <col min="1" max="1" width="25.125" customWidth="1"/>
    <col min="2" max="3" width="7.625" customWidth="1"/>
    <col min="4" max="8" width="6.625" customWidth="1"/>
    <col min="9" max="12" width="7.625" customWidth="1"/>
  </cols>
  <sheetData>
    <row r="1" spans="1:6" ht="14.25" customHeight="1">
      <c r="A1" s="1" t="s">
        <v>159</v>
      </c>
    </row>
    <row r="2" spans="1:6" ht="14.25" customHeight="1"/>
    <row r="3" spans="1:6" ht="14.25" customHeight="1">
      <c r="A3" s="3" t="s">
        <v>155</v>
      </c>
      <c r="B3" s="8">
        <v>2021</v>
      </c>
      <c r="C3" s="8">
        <v>2022</v>
      </c>
      <c r="D3" s="8">
        <v>2023</v>
      </c>
      <c r="E3" s="8">
        <v>2024</v>
      </c>
      <c r="F3" s="8">
        <v>2025</v>
      </c>
    </row>
    <row r="4" spans="1:6" ht="14.25" customHeight="1">
      <c r="A4" s="2" t="s">
        <v>160</v>
      </c>
      <c r="B4" s="11">
        <v>239</v>
      </c>
      <c r="C4" s="11">
        <v>225</v>
      </c>
      <c r="D4" s="11">
        <v>220</v>
      </c>
      <c r="E4" s="31">
        <v>191</v>
      </c>
      <c r="F4" s="11">
        <v>175</v>
      </c>
    </row>
    <row r="5" spans="1:6" ht="14.25" customHeight="1">
      <c r="A5" s="2" t="s">
        <v>161</v>
      </c>
      <c r="B5" s="11">
        <v>25</v>
      </c>
      <c r="C5" s="11">
        <v>25</v>
      </c>
      <c r="D5" s="11">
        <v>39</v>
      </c>
      <c r="E5" s="31">
        <v>31</v>
      </c>
      <c r="F5" s="11">
        <v>33</v>
      </c>
    </row>
  </sheetData>
  <pageMargins left="0.7" right="0.7" top="0.78740157499999996" bottom="0.78740157499999996"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697C6-6A6E-46D8-8A84-26D259A00E74}">
  <dimension ref="A1:K1022"/>
  <sheetViews>
    <sheetView zoomScaleNormal="100" zoomScaleSheetLayoutView="100" workbookViewId="0">
      <selection activeCell="M28" sqref="M28"/>
    </sheetView>
  </sheetViews>
  <sheetFormatPr defaultColWidth="7.625" defaultRowHeight="15.75"/>
  <cols>
    <col min="1" max="1" width="8.25" style="62" customWidth="1"/>
    <col min="2" max="2" width="59" style="208" customWidth="1"/>
    <col min="3" max="3" width="11.125" style="82" customWidth="1"/>
    <col min="4" max="4" width="6.625" style="162" customWidth="1"/>
    <col min="5" max="5" width="6.25" style="157" customWidth="1"/>
    <col min="6" max="6" width="6.625" style="19" customWidth="1"/>
    <col min="7" max="8" width="6.625" style="62" customWidth="1"/>
    <col min="9" max="16384" width="7.625" style="62"/>
  </cols>
  <sheetData>
    <row r="1" spans="1:11">
      <c r="A1" s="66" t="s">
        <v>162</v>
      </c>
      <c r="B1" s="62"/>
      <c r="C1" s="126"/>
    </row>
    <row r="2" spans="1:11" s="49" customFormat="1">
      <c r="A2" s="134"/>
      <c r="B2" s="201"/>
      <c r="C2" s="135"/>
      <c r="D2" s="135"/>
      <c r="E2" s="158"/>
      <c r="F2" s="19"/>
      <c r="G2" s="62"/>
      <c r="H2" s="62"/>
      <c r="I2" s="62"/>
      <c r="J2" s="62"/>
      <c r="K2" s="62"/>
    </row>
    <row r="3" spans="1:11" s="166" customFormat="1" ht="38.25">
      <c r="A3" s="163" t="s">
        <v>163</v>
      </c>
      <c r="B3" s="163" t="s">
        <v>164</v>
      </c>
      <c r="C3" s="163" t="s">
        <v>165</v>
      </c>
      <c r="D3" s="163" t="s">
        <v>166</v>
      </c>
      <c r="E3" s="209" t="s">
        <v>167</v>
      </c>
      <c r="F3" s="164"/>
      <c r="G3" s="165"/>
      <c r="H3" s="165"/>
      <c r="I3" s="165"/>
      <c r="J3" s="165"/>
      <c r="K3" s="165"/>
    </row>
    <row r="4" spans="1:11" s="49" customFormat="1" ht="40.5">
      <c r="A4" s="138" t="s">
        <v>168</v>
      </c>
      <c r="B4" s="139" t="s">
        <v>169</v>
      </c>
      <c r="C4" s="140" t="s">
        <v>170</v>
      </c>
      <c r="D4" s="141"/>
      <c r="E4" s="159"/>
      <c r="F4" s="19"/>
      <c r="G4" s="62"/>
      <c r="H4" s="62"/>
      <c r="I4" s="62"/>
      <c r="J4" s="62"/>
      <c r="K4" s="62"/>
    </row>
    <row r="5" spans="1:11" s="49" customFormat="1" ht="40.5">
      <c r="A5" s="138" t="s">
        <v>168</v>
      </c>
      <c r="B5" s="139" t="s">
        <v>171</v>
      </c>
      <c r="C5" s="140" t="s">
        <v>170</v>
      </c>
      <c r="D5" s="141"/>
      <c r="E5" s="159"/>
      <c r="F5" s="19"/>
      <c r="G5" s="62"/>
      <c r="H5" s="62"/>
      <c r="I5" s="62"/>
      <c r="J5" s="62"/>
      <c r="K5" s="62"/>
    </row>
    <row r="6" spans="1:11" s="49" customFormat="1" ht="40.5">
      <c r="A6" s="138" t="s">
        <v>168</v>
      </c>
      <c r="B6" s="139" t="s">
        <v>172</v>
      </c>
      <c r="C6" s="140" t="s">
        <v>170</v>
      </c>
      <c r="D6" s="141"/>
      <c r="E6" s="159"/>
      <c r="F6" s="19"/>
      <c r="G6" s="62"/>
      <c r="H6" s="62"/>
      <c r="I6" s="62"/>
      <c r="J6" s="62"/>
      <c r="K6" s="62"/>
    </row>
    <row r="7" spans="1:11" s="49" customFormat="1" ht="189">
      <c r="A7" s="138" t="s">
        <v>173</v>
      </c>
      <c r="B7" s="139" t="s">
        <v>174</v>
      </c>
      <c r="C7" s="140" t="s">
        <v>175</v>
      </c>
      <c r="D7" s="141"/>
      <c r="E7" s="159"/>
      <c r="F7" s="19"/>
      <c r="G7" s="62"/>
      <c r="H7" s="62"/>
      <c r="I7" s="62"/>
      <c r="J7" s="62"/>
      <c r="K7" s="62"/>
    </row>
    <row r="8" spans="1:11" s="49" customFormat="1" ht="121.5">
      <c r="A8" s="138" t="s">
        <v>176</v>
      </c>
      <c r="B8" s="139" t="s">
        <v>177</v>
      </c>
      <c r="C8" s="140" t="s">
        <v>175</v>
      </c>
      <c r="D8" s="142"/>
      <c r="E8" s="159"/>
      <c r="F8" s="19"/>
      <c r="G8" s="62"/>
      <c r="H8" s="62"/>
      <c r="I8" s="62"/>
      <c r="J8" s="62"/>
      <c r="K8" s="62"/>
    </row>
    <row r="9" spans="1:11" s="49" customFormat="1" ht="135">
      <c r="A9" s="138" t="s">
        <v>176</v>
      </c>
      <c r="B9" s="139" t="s">
        <v>178</v>
      </c>
      <c r="C9" s="140" t="s">
        <v>175</v>
      </c>
      <c r="D9" s="142"/>
      <c r="E9" s="159"/>
      <c r="F9" s="19"/>
      <c r="G9" s="62"/>
      <c r="H9" s="62"/>
      <c r="I9" s="62"/>
      <c r="J9" s="62"/>
      <c r="K9" s="62"/>
    </row>
    <row r="10" spans="1:11" s="49" customFormat="1" ht="283.5">
      <c r="A10" s="138" t="s">
        <v>176</v>
      </c>
      <c r="B10" s="139" t="s">
        <v>179</v>
      </c>
      <c r="C10" s="140" t="s">
        <v>175</v>
      </c>
      <c r="D10" s="142"/>
      <c r="E10" s="159"/>
      <c r="F10" s="19"/>
      <c r="G10" s="62"/>
      <c r="H10" s="62"/>
      <c r="I10" s="62"/>
      <c r="J10" s="62"/>
      <c r="K10" s="62"/>
    </row>
    <row r="11" spans="1:11" s="49" customFormat="1" ht="128.25">
      <c r="A11" s="138" t="s">
        <v>180</v>
      </c>
      <c r="B11" s="138" t="s">
        <v>181</v>
      </c>
      <c r="C11" s="140" t="s">
        <v>175</v>
      </c>
      <c r="D11" s="143"/>
      <c r="E11" s="159"/>
      <c r="F11" s="19"/>
      <c r="G11" s="62"/>
      <c r="H11" s="62"/>
      <c r="I11" s="62"/>
      <c r="J11" s="62"/>
      <c r="K11" s="62"/>
    </row>
    <row r="12" spans="1:11" s="49" customFormat="1" ht="310.5">
      <c r="A12" s="138" t="s">
        <v>182</v>
      </c>
      <c r="B12" s="139" t="s">
        <v>183</v>
      </c>
      <c r="C12" s="140" t="s">
        <v>175</v>
      </c>
      <c r="D12" s="138"/>
      <c r="E12" s="159"/>
      <c r="F12" s="19"/>
      <c r="G12" s="62"/>
      <c r="H12" s="62"/>
      <c r="I12" s="62"/>
      <c r="J12" s="62"/>
      <c r="K12" s="62"/>
    </row>
    <row r="13" spans="1:11" s="49" customFormat="1" ht="324">
      <c r="A13" s="138" t="s">
        <v>182</v>
      </c>
      <c r="B13" s="139" t="s">
        <v>184</v>
      </c>
      <c r="C13" s="140" t="s">
        <v>175</v>
      </c>
      <c r="D13" s="138"/>
      <c r="E13" s="159"/>
      <c r="F13" s="19"/>
      <c r="G13" s="62"/>
      <c r="H13" s="62"/>
      <c r="I13" s="62"/>
      <c r="J13" s="62"/>
      <c r="K13" s="62"/>
    </row>
    <row r="14" spans="1:11" s="49" customFormat="1" ht="229.5">
      <c r="A14" s="138" t="s">
        <v>182</v>
      </c>
      <c r="B14" s="139" t="s">
        <v>185</v>
      </c>
      <c r="C14" s="140" t="s">
        <v>175</v>
      </c>
      <c r="D14" s="138"/>
      <c r="E14" s="159"/>
      <c r="F14" s="19"/>
      <c r="G14" s="62"/>
      <c r="H14" s="62"/>
      <c r="I14" s="62"/>
      <c r="J14" s="62"/>
      <c r="K14" s="62"/>
    </row>
    <row r="15" spans="1:11" s="49" customFormat="1" ht="337.5">
      <c r="A15" s="138" t="s">
        <v>186</v>
      </c>
      <c r="B15" s="139" t="s">
        <v>187</v>
      </c>
      <c r="C15" s="140" t="s">
        <v>175</v>
      </c>
      <c r="D15" s="141"/>
      <c r="E15" s="159"/>
      <c r="F15" s="19"/>
      <c r="G15" s="62"/>
      <c r="H15" s="62"/>
      <c r="I15" s="62"/>
      <c r="J15" s="62"/>
      <c r="K15" s="62"/>
    </row>
    <row r="16" spans="1:11" s="49" customFormat="1" ht="337.5">
      <c r="A16" s="138" t="s">
        <v>186</v>
      </c>
      <c r="B16" s="139" t="s">
        <v>188</v>
      </c>
      <c r="C16" s="140" t="s">
        <v>175</v>
      </c>
      <c r="D16" s="141"/>
      <c r="E16" s="159"/>
      <c r="F16" s="19"/>
      <c r="G16" s="62"/>
      <c r="H16" s="62"/>
      <c r="I16" s="62"/>
      <c r="J16" s="62"/>
      <c r="K16" s="62"/>
    </row>
    <row r="17" spans="1:11" s="49" customFormat="1" ht="409.5">
      <c r="A17" s="138" t="s">
        <v>186</v>
      </c>
      <c r="B17" s="139" t="s">
        <v>189</v>
      </c>
      <c r="C17" s="140" t="s">
        <v>175</v>
      </c>
      <c r="D17" s="141"/>
      <c r="E17" s="159"/>
      <c r="F17" s="19"/>
      <c r="G17" s="62"/>
      <c r="H17" s="62"/>
      <c r="I17" s="62"/>
      <c r="J17" s="62"/>
      <c r="K17" s="62"/>
    </row>
    <row r="18" spans="1:11" s="49" customFormat="1" ht="409.5">
      <c r="A18" s="138" t="s">
        <v>186</v>
      </c>
      <c r="B18" s="139" t="s">
        <v>190</v>
      </c>
      <c r="C18" s="140" t="s">
        <v>175</v>
      </c>
      <c r="D18" s="141"/>
      <c r="E18" s="159"/>
      <c r="F18" s="19"/>
      <c r="G18" s="62"/>
      <c r="H18" s="62"/>
      <c r="I18" s="62"/>
      <c r="J18" s="62"/>
      <c r="K18" s="62"/>
    </row>
    <row r="19" spans="1:11" s="49" customFormat="1" ht="409.5">
      <c r="A19" s="138" t="s">
        <v>186</v>
      </c>
      <c r="B19" s="139" t="s">
        <v>191</v>
      </c>
      <c r="C19" s="140" t="s">
        <v>175</v>
      </c>
      <c r="D19" s="141"/>
      <c r="E19" s="159"/>
      <c r="F19" s="19"/>
      <c r="G19" s="62"/>
      <c r="H19" s="62"/>
      <c r="I19" s="62"/>
      <c r="J19" s="62"/>
      <c r="K19" s="62"/>
    </row>
    <row r="20" spans="1:11" s="49" customFormat="1" ht="409.5">
      <c r="A20" s="138" t="s">
        <v>186</v>
      </c>
      <c r="B20" s="139" t="s">
        <v>192</v>
      </c>
      <c r="C20" s="140" t="s">
        <v>175</v>
      </c>
      <c r="D20" s="141"/>
      <c r="E20" s="159"/>
      <c r="F20" s="19"/>
      <c r="G20" s="62"/>
      <c r="H20" s="62"/>
      <c r="I20" s="62"/>
      <c r="J20" s="62"/>
      <c r="K20" s="62"/>
    </row>
    <row r="21" spans="1:11" s="49" customFormat="1" ht="409.5">
      <c r="A21" s="138" t="s">
        <v>186</v>
      </c>
      <c r="B21" s="139" t="s">
        <v>193</v>
      </c>
      <c r="C21" s="140" t="s">
        <v>175</v>
      </c>
      <c r="D21" s="141"/>
      <c r="E21" s="159"/>
      <c r="F21" s="19"/>
      <c r="G21" s="62"/>
      <c r="H21" s="62"/>
      <c r="I21" s="62"/>
      <c r="J21" s="62"/>
      <c r="K21" s="62"/>
    </row>
    <row r="22" spans="1:11" s="49" customFormat="1" ht="283.5">
      <c r="A22" s="138" t="s">
        <v>186</v>
      </c>
      <c r="B22" s="144" t="s">
        <v>179</v>
      </c>
      <c r="C22" s="140" t="s">
        <v>175</v>
      </c>
      <c r="D22" s="141"/>
      <c r="E22" s="159"/>
      <c r="F22" s="19"/>
      <c r="G22" s="62"/>
      <c r="H22" s="62"/>
      <c r="I22" s="62"/>
      <c r="J22" s="62"/>
      <c r="K22" s="62"/>
    </row>
    <row r="23" spans="1:11" s="49" customFormat="1" ht="409.5">
      <c r="A23" s="138" t="s">
        <v>168</v>
      </c>
      <c r="B23" s="139" t="s">
        <v>194</v>
      </c>
      <c r="C23" s="140" t="s">
        <v>175</v>
      </c>
      <c r="D23" s="141"/>
      <c r="E23" s="159"/>
      <c r="F23" s="19"/>
      <c r="G23" s="62"/>
      <c r="H23" s="62"/>
      <c r="I23" s="62"/>
      <c r="J23" s="62"/>
      <c r="K23" s="62"/>
    </row>
    <row r="24" spans="1:11" s="49" customFormat="1" ht="409.5">
      <c r="A24" s="138" t="s">
        <v>168</v>
      </c>
      <c r="B24" s="139" t="s">
        <v>191</v>
      </c>
      <c r="C24" s="140" t="s">
        <v>175</v>
      </c>
      <c r="D24" s="141"/>
      <c r="E24" s="159"/>
      <c r="F24" s="19"/>
      <c r="G24" s="62"/>
      <c r="H24" s="62"/>
      <c r="I24" s="62"/>
      <c r="J24" s="62"/>
      <c r="K24" s="62"/>
    </row>
    <row r="25" spans="1:11" s="49" customFormat="1" ht="409.5">
      <c r="A25" s="138" t="s">
        <v>168</v>
      </c>
      <c r="B25" s="139" t="s">
        <v>195</v>
      </c>
      <c r="C25" s="140" t="s">
        <v>175</v>
      </c>
      <c r="D25" s="141"/>
      <c r="E25" s="159"/>
      <c r="F25" s="19"/>
      <c r="G25" s="62"/>
      <c r="H25" s="62"/>
      <c r="I25" s="62"/>
      <c r="J25" s="62"/>
      <c r="K25" s="62"/>
    </row>
    <row r="26" spans="1:11" s="49" customFormat="1" ht="409.5">
      <c r="A26" s="138" t="s">
        <v>168</v>
      </c>
      <c r="B26" s="139" t="s">
        <v>193</v>
      </c>
      <c r="C26" s="140" t="s">
        <v>175</v>
      </c>
      <c r="D26" s="141"/>
      <c r="E26" s="159"/>
      <c r="F26" s="19"/>
      <c r="G26" s="62"/>
      <c r="H26" s="62"/>
      <c r="I26" s="62"/>
      <c r="J26" s="62"/>
      <c r="K26" s="62"/>
    </row>
    <row r="27" spans="1:11" s="49" customFormat="1" ht="94.5">
      <c r="A27" s="138" t="s">
        <v>196</v>
      </c>
      <c r="B27" s="139" t="s">
        <v>197</v>
      </c>
      <c r="C27" s="140" t="s">
        <v>175</v>
      </c>
      <c r="D27" s="141"/>
      <c r="E27" s="159"/>
      <c r="F27" s="19"/>
      <c r="G27" s="62"/>
      <c r="H27" s="62"/>
      <c r="I27" s="62"/>
      <c r="J27" s="62"/>
      <c r="K27" s="62"/>
    </row>
    <row r="28" spans="1:11" s="49" customFormat="1" ht="229.5">
      <c r="A28" s="138" t="s">
        <v>198</v>
      </c>
      <c r="B28" s="139" t="s">
        <v>199</v>
      </c>
      <c r="C28" s="140" t="s">
        <v>175</v>
      </c>
      <c r="D28" s="145"/>
      <c r="E28" s="159"/>
      <c r="F28" s="19"/>
      <c r="G28" s="62"/>
      <c r="H28" s="62"/>
      <c r="I28" s="62"/>
      <c r="J28" s="62"/>
      <c r="K28" s="62"/>
    </row>
    <row r="29" spans="1:11" s="49" customFormat="1" ht="216">
      <c r="A29" s="138" t="s">
        <v>198</v>
      </c>
      <c r="B29" s="139" t="s">
        <v>200</v>
      </c>
      <c r="C29" s="140" t="s">
        <v>175</v>
      </c>
      <c r="D29" s="145"/>
      <c r="E29" s="159"/>
      <c r="F29" s="19"/>
      <c r="G29" s="62"/>
      <c r="H29" s="62"/>
      <c r="I29" s="62"/>
      <c r="J29" s="62"/>
      <c r="K29" s="62"/>
    </row>
    <row r="30" spans="1:11" s="49" customFormat="1" ht="94.5">
      <c r="A30" s="138" t="s">
        <v>198</v>
      </c>
      <c r="B30" s="139" t="s">
        <v>197</v>
      </c>
      <c r="C30" s="140" t="s">
        <v>175</v>
      </c>
      <c r="D30" s="145"/>
      <c r="E30" s="159"/>
      <c r="F30" s="19"/>
      <c r="G30" s="62"/>
      <c r="H30" s="62"/>
      <c r="I30" s="62"/>
      <c r="J30" s="62"/>
      <c r="K30" s="62"/>
    </row>
    <row r="31" spans="1:11" s="49" customFormat="1" ht="175.5">
      <c r="A31" s="138" t="s">
        <v>198</v>
      </c>
      <c r="B31" s="139" t="s">
        <v>201</v>
      </c>
      <c r="C31" s="140" t="s">
        <v>175</v>
      </c>
      <c r="D31" s="145"/>
      <c r="E31" s="159"/>
      <c r="F31" s="19"/>
      <c r="G31" s="62"/>
      <c r="H31" s="62"/>
      <c r="I31" s="62"/>
      <c r="J31" s="62"/>
      <c r="K31" s="62"/>
    </row>
    <row r="32" spans="1:11" s="49" customFormat="1" ht="135">
      <c r="A32" s="138" t="s">
        <v>198</v>
      </c>
      <c r="B32" s="139" t="s">
        <v>178</v>
      </c>
      <c r="C32" s="140" t="s">
        <v>175</v>
      </c>
      <c r="D32" s="145"/>
      <c r="E32" s="159"/>
      <c r="F32" s="19"/>
      <c r="G32" s="62"/>
      <c r="H32" s="62"/>
      <c r="I32" s="62"/>
      <c r="J32" s="62"/>
      <c r="K32" s="62"/>
    </row>
    <row r="33" spans="1:11" s="49" customFormat="1" ht="189">
      <c r="A33" s="138" t="s">
        <v>202</v>
      </c>
      <c r="B33" s="139" t="s">
        <v>203</v>
      </c>
      <c r="C33" s="140" t="s">
        <v>175</v>
      </c>
      <c r="D33" s="141"/>
      <c r="E33" s="159"/>
      <c r="F33" s="19"/>
      <c r="G33" s="62"/>
      <c r="H33" s="62"/>
      <c r="I33" s="62"/>
      <c r="J33" s="62"/>
      <c r="K33" s="62"/>
    </row>
    <row r="34" spans="1:11" s="49" customFormat="1" ht="409.5">
      <c r="A34" s="138" t="s">
        <v>202</v>
      </c>
      <c r="B34" s="139" t="s">
        <v>204</v>
      </c>
      <c r="C34" s="140" t="s">
        <v>175</v>
      </c>
      <c r="D34" s="141"/>
      <c r="E34" s="159"/>
      <c r="F34" s="19"/>
      <c r="G34" s="62"/>
      <c r="H34" s="62"/>
      <c r="I34" s="62"/>
      <c r="J34" s="62"/>
      <c r="K34" s="62"/>
    </row>
    <row r="35" spans="1:11" s="49" customFormat="1" ht="189">
      <c r="A35" s="138" t="s">
        <v>205</v>
      </c>
      <c r="B35" s="139" t="s">
        <v>203</v>
      </c>
      <c r="C35" s="140" t="s">
        <v>175</v>
      </c>
      <c r="D35" s="141"/>
      <c r="E35" s="159"/>
      <c r="F35" s="19"/>
      <c r="G35" s="62"/>
      <c r="H35" s="62"/>
      <c r="I35" s="62"/>
      <c r="J35" s="62"/>
      <c r="K35" s="62"/>
    </row>
    <row r="36" spans="1:11" s="49" customFormat="1" ht="162">
      <c r="A36" s="138" t="s">
        <v>205</v>
      </c>
      <c r="B36" s="139" t="s">
        <v>206</v>
      </c>
      <c r="C36" s="140" t="s">
        <v>175</v>
      </c>
      <c r="D36" s="141"/>
      <c r="E36" s="159"/>
      <c r="F36" s="19"/>
      <c r="G36" s="62"/>
      <c r="H36" s="62"/>
      <c r="I36" s="62"/>
      <c r="J36" s="62"/>
      <c r="K36" s="62"/>
    </row>
    <row r="37" spans="1:11" s="49" customFormat="1" ht="202.5">
      <c r="A37" s="138" t="s">
        <v>205</v>
      </c>
      <c r="B37" s="139" t="s">
        <v>207</v>
      </c>
      <c r="C37" s="140" t="s">
        <v>175</v>
      </c>
      <c r="D37" s="141"/>
      <c r="E37" s="159"/>
      <c r="F37" s="19"/>
      <c r="G37" s="62"/>
      <c r="H37" s="62"/>
      <c r="I37" s="62"/>
      <c r="J37" s="62"/>
      <c r="K37" s="62"/>
    </row>
    <row r="38" spans="1:11" s="49" customFormat="1" ht="216">
      <c r="A38" s="138" t="s">
        <v>205</v>
      </c>
      <c r="B38" s="139" t="s">
        <v>208</v>
      </c>
      <c r="C38" s="140" t="s">
        <v>175</v>
      </c>
      <c r="D38" s="141"/>
      <c r="E38" s="159"/>
      <c r="F38" s="19"/>
      <c r="G38" s="62"/>
      <c r="H38" s="62"/>
      <c r="I38" s="62"/>
      <c r="J38" s="62"/>
      <c r="K38" s="62"/>
    </row>
    <row r="39" spans="1:11" s="49" customFormat="1" ht="48">
      <c r="A39" s="138" t="s">
        <v>198</v>
      </c>
      <c r="B39" s="202" t="s">
        <v>209</v>
      </c>
      <c r="C39" s="140" t="s">
        <v>210</v>
      </c>
      <c r="D39" s="146" t="s">
        <v>211</v>
      </c>
      <c r="E39" s="159"/>
      <c r="F39" s="19"/>
      <c r="G39" s="62"/>
      <c r="H39" s="62"/>
      <c r="I39" s="62"/>
      <c r="J39" s="62"/>
      <c r="K39" s="62"/>
    </row>
    <row r="40" spans="1:11" s="49" customFormat="1" ht="72">
      <c r="A40" s="138" t="s">
        <v>212</v>
      </c>
      <c r="B40" s="202" t="s">
        <v>213</v>
      </c>
      <c r="C40" s="140" t="s">
        <v>210</v>
      </c>
      <c r="D40" s="147" t="s">
        <v>214</v>
      </c>
      <c r="E40" s="159"/>
      <c r="F40" s="19"/>
      <c r="G40" s="62"/>
      <c r="H40" s="62"/>
      <c r="I40" s="62"/>
      <c r="J40" s="62"/>
      <c r="K40" s="62"/>
    </row>
    <row r="41" spans="1:11" s="49" customFormat="1" ht="60">
      <c r="A41" s="138" t="s">
        <v>212</v>
      </c>
      <c r="B41" s="202" t="s">
        <v>215</v>
      </c>
      <c r="C41" s="140" t="s">
        <v>210</v>
      </c>
      <c r="D41" s="147" t="s">
        <v>214</v>
      </c>
      <c r="E41" s="159"/>
      <c r="F41" s="19"/>
      <c r="G41" s="62"/>
      <c r="H41" s="62"/>
      <c r="I41" s="62"/>
      <c r="J41" s="62"/>
      <c r="K41" s="62"/>
    </row>
    <row r="42" spans="1:11" s="49" customFormat="1" ht="60">
      <c r="A42" s="138" t="s">
        <v>216</v>
      </c>
      <c r="B42" s="202" t="s">
        <v>217</v>
      </c>
      <c r="C42" s="140" t="s">
        <v>210</v>
      </c>
      <c r="D42" s="147" t="s">
        <v>214</v>
      </c>
      <c r="E42" s="159"/>
      <c r="F42" s="19"/>
      <c r="G42" s="62"/>
      <c r="H42" s="62"/>
      <c r="I42" s="62"/>
      <c r="J42" s="62"/>
      <c r="K42" s="62"/>
    </row>
    <row r="43" spans="1:11" s="49" customFormat="1" ht="48">
      <c r="A43" s="138" t="s">
        <v>216</v>
      </c>
      <c r="B43" s="202" t="s">
        <v>218</v>
      </c>
      <c r="C43" s="140" t="s">
        <v>210</v>
      </c>
      <c r="D43" s="147" t="s">
        <v>214</v>
      </c>
      <c r="E43" s="159"/>
      <c r="F43" s="19"/>
      <c r="G43" s="62"/>
      <c r="H43" s="62"/>
      <c r="I43" s="62"/>
      <c r="J43" s="62"/>
      <c r="K43" s="62"/>
    </row>
    <row r="44" spans="1:11" s="49" customFormat="1" ht="48">
      <c r="A44" s="138" t="s">
        <v>173</v>
      </c>
      <c r="B44" s="202" t="s">
        <v>219</v>
      </c>
      <c r="C44" s="140" t="s">
        <v>210</v>
      </c>
      <c r="D44" s="147" t="s">
        <v>214</v>
      </c>
      <c r="E44" s="159"/>
      <c r="F44" s="19"/>
      <c r="G44" s="62"/>
      <c r="H44" s="62"/>
      <c r="I44" s="62"/>
      <c r="J44" s="62"/>
      <c r="K44" s="62"/>
    </row>
    <row r="45" spans="1:11" s="49" customFormat="1" ht="252">
      <c r="A45" s="138" t="s">
        <v>173</v>
      </c>
      <c r="B45" s="202" t="s">
        <v>220</v>
      </c>
      <c r="C45" s="140" t="s">
        <v>210</v>
      </c>
      <c r="D45" s="147" t="s">
        <v>214</v>
      </c>
      <c r="E45" s="159"/>
      <c r="F45" s="19"/>
      <c r="G45" s="62"/>
      <c r="H45" s="62"/>
      <c r="I45" s="62"/>
      <c r="J45" s="62"/>
      <c r="K45" s="62"/>
    </row>
    <row r="46" spans="1:11" s="49" customFormat="1" ht="48">
      <c r="A46" s="138" t="s">
        <v>173</v>
      </c>
      <c r="B46" s="202" t="s">
        <v>221</v>
      </c>
      <c r="C46" s="140" t="s">
        <v>210</v>
      </c>
      <c r="D46" s="147" t="s">
        <v>214</v>
      </c>
      <c r="E46" s="159"/>
      <c r="F46" s="19"/>
      <c r="G46" s="62"/>
      <c r="H46" s="62"/>
      <c r="I46" s="62"/>
      <c r="J46" s="62"/>
      <c r="K46" s="62"/>
    </row>
    <row r="47" spans="1:11" s="49" customFormat="1" ht="84">
      <c r="A47" s="138" t="s">
        <v>173</v>
      </c>
      <c r="B47" s="202" t="s">
        <v>222</v>
      </c>
      <c r="C47" s="140" t="s">
        <v>210</v>
      </c>
      <c r="D47" s="147" t="s">
        <v>214</v>
      </c>
      <c r="E47" s="159"/>
      <c r="F47" s="19"/>
      <c r="G47" s="62"/>
      <c r="H47" s="62"/>
      <c r="I47" s="62"/>
      <c r="J47" s="62"/>
      <c r="K47" s="62"/>
    </row>
    <row r="48" spans="1:11" s="49" customFormat="1" ht="84">
      <c r="A48" s="138" t="s">
        <v>173</v>
      </c>
      <c r="B48" s="202" t="s">
        <v>223</v>
      </c>
      <c r="C48" s="140" t="s">
        <v>210</v>
      </c>
      <c r="D48" s="147" t="s">
        <v>214</v>
      </c>
      <c r="E48" s="159"/>
      <c r="F48" s="19"/>
      <c r="G48" s="62"/>
      <c r="H48" s="62"/>
      <c r="I48" s="62"/>
      <c r="J48" s="62"/>
      <c r="K48" s="62"/>
    </row>
    <row r="49" spans="1:11" s="49" customFormat="1" ht="96">
      <c r="A49" s="138" t="s">
        <v>173</v>
      </c>
      <c r="B49" s="202" t="s">
        <v>224</v>
      </c>
      <c r="C49" s="140" t="s">
        <v>210</v>
      </c>
      <c r="D49" s="147" t="s">
        <v>214</v>
      </c>
      <c r="E49" s="159"/>
      <c r="F49" s="19"/>
      <c r="G49" s="62"/>
      <c r="H49" s="62"/>
      <c r="I49" s="62"/>
      <c r="J49" s="62"/>
      <c r="K49" s="62"/>
    </row>
    <row r="50" spans="1:11" s="49" customFormat="1" ht="84">
      <c r="A50" s="138" t="s">
        <v>176</v>
      </c>
      <c r="B50" s="202" t="s">
        <v>225</v>
      </c>
      <c r="C50" s="140" t="s">
        <v>210</v>
      </c>
      <c r="D50" s="147" t="s">
        <v>214</v>
      </c>
      <c r="E50" s="159"/>
      <c r="F50" s="19"/>
      <c r="G50" s="62"/>
      <c r="H50" s="62"/>
      <c r="I50" s="62"/>
      <c r="J50" s="62"/>
      <c r="K50" s="62"/>
    </row>
    <row r="51" spans="1:11" s="49" customFormat="1" ht="60">
      <c r="A51" s="138" t="s">
        <v>226</v>
      </c>
      <c r="B51" s="202" t="s">
        <v>227</v>
      </c>
      <c r="C51" s="140" t="s">
        <v>210</v>
      </c>
      <c r="D51" s="147" t="s">
        <v>214</v>
      </c>
      <c r="E51" s="159"/>
      <c r="F51" s="19"/>
      <c r="G51" s="62"/>
      <c r="H51" s="62"/>
      <c r="I51" s="62"/>
      <c r="J51" s="62"/>
      <c r="K51" s="62"/>
    </row>
    <row r="52" spans="1:11" s="49" customFormat="1" ht="72">
      <c r="A52" s="138" t="s">
        <v>226</v>
      </c>
      <c r="B52" s="202" t="s">
        <v>228</v>
      </c>
      <c r="C52" s="140" t="s">
        <v>210</v>
      </c>
      <c r="D52" s="147" t="s">
        <v>214</v>
      </c>
      <c r="E52" s="159"/>
      <c r="F52" s="19"/>
      <c r="G52" s="62"/>
      <c r="H52" s="62"/>
      <c r="I52" s="62"/>
      <c r="J52" s="62"/>
      <c r="K52" s="62"/>
    </row>
    <row r="53" spans="1:11" s="49" customFormat="1" ht="48">
      <c r="A53" s="138" t="s">
        <v>226</v>
      </c>
      <c r="B53" s="202" t="s">
        <v>229</v>
      </c>
      <c r="C53" s="140" t="s">
        <v>210</v>
      </c>
      <c r="D53" s="147" t="s">
        <v>214</v>
      </c>
      <c r="E53" s="159"/>
      <c r="F53" s="19"/>
      <c r="G53" s="62"/>
      <c r="H53" s="62"/>
      <c r="I53" s="62"/>
      <c r="J53" s="62"/>
      <c r="K53" s="62"/>
    </row>
    <row r="54" spans="1:11" s="49" customFormat="1" ht="48">
      <c r="A54" s="138" t="s">
        <v>226</v>
      </c>
      <c r="B54" s="202" t="s">
        <v>230</v>
      </c>
      <c r="C54" s="140" t="s">
        <v>210</v>
      </c>
      <c r="D54" s="147" t="s">
        <v>214</v>
      </c>
      <c r="E54" s="159"/>
      <c r="F54" s="19"/>
      <c r="G54" s="62"/>
      <c r="H54" s="62"/>
      <c r="I54" s="62"/>
      <c r="J54" s="62"/>
      <c r="K54" s="62"/>
    </row>
    <row r="55" spans="1:11" s="49" customFormat="1" ht="48">
      <c r="A55" s="148" t="s">
        <v>186</v>
      </c>
      <c r="B55" s="203" t="s">
        <v>231</v>
      </c>
      <c r="C55" s="140" t="s">
        <v>210</v>
      </c>
      <c r="D55" s="147" t="s">
        <v>214</v>
      </c>
      <c r="E55" s="159"/>
      <c r="F55" s="19"/>
      <c r="G55" s="62"/>
      <c r="H55" s="62"/>
      <c r="I55" s="62"/>
      <c r="J55" s="62"/>
      <c r="K55" s="62"/>
    </row>
    <row r="56" spans="1:11" s="49" customFormat="1" ht="96">
      <c r="A56" s="138" t="s">
        <v>168</v>
      </c>
      <c r="B56" s="202" t="s">
        <v>232</v>
      </c>
      <c r="C56" s="140" t="s">
        <v>210</v>
      </c>
      <c r="D56" s="147" t="s">
        <v>214</v>
      </c>
      <c r="E56" s="159"/>
      <c r="F56" s="19"/>
      <c r="G56" s="62"/>
      <c r="H56" s="62"/>
      <c r="I56" s="62"/>
      <c r="J56" s="62"/>
      <c r="K56" s="62"/>
    </row>
    <row r="57" spans="1:11" s="49" customFormat="1" ht="96">
      <c r="A57" s="138" t="s">
        <v>168</v>
      </c>
      <c r="B57" s="202" t="s">
        <v>233</v>
      </c>
      <c r="C57" s="140" t="s">
        <v>210</v>
      </c>
      <c r="D57" s="147" t="s">
        <v>214</v>
      </c>
      <c r="E57" s="159"/>
      <c r="F57" s="19"/>
      <c r="G57" s="62"/>
      <c r="H57" s="62"/>
      <c r="I57" s="62"/>
      <c r="J57" s="62"/>
      <c r="K57" s="62"/>
    </row>
    <row r="58" spans="1:11" s="49" customFormat="1" ht="72">
      <c r="A58" s="138" t="s">
        <v>168</v>
      </c>
      <c r="B58" s="202" t="s">
        <v>234</v>
      </c>
      <c r="C58" s="140" t="s">
        <v>210</v>
      </c>
      <c r="D58" s="147" t="s">
        <v>214</v>
      </c>
      <c r="E58" s="159"/>
      <c r="F58" s="19"/>
      <c r="G58" s="62"/>
      <c r="H58" s="62"/>
      <c r="I58" s="62"/>
      <c r="J58" s="62"/>
      <c r="K58" s="62"/>
    </row>
    <row r="59" spans="1:11" s="49" customFormat="1" ht="72">
      <c r="A59" s="138" t="s">
        <v>168</v>
      </c>
      <c r="B59" s="202" t="s">
        <v>235</v>
      </c>
      <c r="C59" s="140" t="s">
        <v>210</v>
      </c>
      <c r="D59" s="147" t="s">
        <v>214</v>
      </c>
      <c r="E59" s="159"/>
      <c r="F59" s="19"/>
      <c r="G59" s="62"/>
      <c r="H59" s="62"/>
      <c r="I59" s="62"/>
      <c r="J59" s="62"/>
      <c r="K59" s="62"/>
    </row>
    <row r="60" spans="1:11" s="49" customFormat="1" ht="60">
      <c r="A60" s="138" t="s">
        <v>168</v>
      </c>
      <c r="B60" s="202" t="s">
        <v>236</v>
      </c>
      <c r="C60" s="140" t="s">
        <v>210</v>
      </c>
      <c r="D60" s="147" t="s">
        <v>214</v>
      </c>
      <c r="E60" s="159"/>
      <c r="F60" s="19"/>
      <c r="G60" s="62"/>
      <c r="H60" s="62"/>
      <c r="I60" s="62"/>
      <c r="J60" s="62"/>
      <c r="K60" s="62"/>
    </row>
    <row r="61" spans="1:11" ht="60">
      <c r="A61" s="138" t="s">
        <v>168</v>
      </c>
      <c r="B61" s="202" t="s">
        <v>237</v>
      </c>
      <c r="C61" s="140" t="s">
        <v>210</v>
      </c>
      <c r="D61" s="147" t="s">
        <v>214</v>
      </c>
      <c r="E61" s="159"/>
    </row>
    <row r="62" spans="1:11" ht="48">
      <c r="A62" s="138" t="s">
        <v>196</v>
      </c>
      <c r="B62" s="202" t="s">
        <v>238</v>
      </c>
      <c r="C62" s="140" t="s">
        <v>210</v>
      </c>
      <c r="D62" s="147" t="s">
        <v>214</v>
      </c>
      <c r="E62" s="159"/>
    </row>
    <row r="63" spans="1:11" s="49" customFormat="1" ht="60">
      <c r="A63" s="138" t="s">
        <v>196</v>
      </c>
      <c r="B63" s="202" t="s">
        <v>215</v>
      </c>
      <c r="C63" s="140" t="s">
        <v>210</v>
      </c>
      <c r="D63" s="147" t="s">
        <v>214</v>
      </c>
      <c r="E63" s="159"/>
      <c r="F63" s="19"/>
      <c r="G63" s="62"/>
      <c r="H63" s="62"/>
      <c r="I63" s="62"/>
      <c r="J63" s="62"/>
      <c r="K63" s="62"/>
    </row>
    <row r="64" spans="1:11" s="49" customFormat="1" ht="60.75">
      <c r="A64" s="138" t="s">
        <v>196</v>
      </c>
      <c r="B64" s="204" t="s">
        <v>239</v>
      </c>
      <c r="C64" s="140" t="s">
        <v>210</v>
      </c>
      <c r="D64" s="147" t="s">
        <v>214</v>
      </c>
      <c r="E64" s="159"/>
      <c r="F64" s="19"/>
      <c r="G64" s="62"/>
      <c r="H64" s="62"/>
      <c r="I64" s="62"/>
      <c r="J64" s="62"/>
      <c r="K64" s="62"/>
    </row>
    <row r="65" spans="1:11" s="82" customFormat="1" ht="204">
      <c r="A65" s="138" t="s">
        <v>240</v>
      </c>
      <c r="B65" s="202" t="s">
        <v>241</v>
      </c>
      <c r="C65" s="140" t="s">
        <v>210</v>
      </c>
      <c r="D65" s="147" t="s">
        <v>214</v>
      </c>
      <c r="E65" s="159"/>
      <c r="F65" s="19"/>
      <c r="G65" s="62"/>
      <c r="H65" s="62"/>
      <c r="I65" s="62"/>
      <c r="J65" s="62"/>
      <c r="K65" s="62"/>
    </row>
    <row r="66" spans="1:11" ht="180">
      <c r="A66" s="138" t="s">
        <v>198</v>
      </c>
      <c r="B66" s="202" t="s">
        <v>242</v>
      </c>
      <c r="C66" s="140" t="s">
        <v>210</v>
      </c>
      <c r="D66" s="147" t="s">
        <v>214</v>
      </c>
      <c r="E66" s="159"/>
    </row>
    <row r="67" spans="1:11" ht="96">
      <c r="A67" s="138" t="s">
        <v>198</v>
      </c>
      <c r="B67" s="202" t="s">
        <v>243</v>
      </c>
      <c r="C67" s="140" t="s">
        <v>210</v>
      </c>
      <c r="D67" s="147" t="s">
        <v>214</v>
      </c>
      <c r="E67" s="159"/>
    </row>
    <row r="68" spans="1:11" ht="120">
      <c r="A68" s="138" t="s">
        <v>198</v>
      </c>
      <c r="B68" s="202" t="s">
        <v>244</v>
      </c>
      <c r="C68" s="140" t="s">
        <v>210</v>
      </c>
      <c r="D68" s="147" t="s">
        <v>214</v>
      </c>
      <c r="E68" s="159"/>
    </row>
    <row r="69" spans="1:11" ht="60">
      <c r="A69" s="138" t="s">
        <v>198</v>
      </c>
      <c r="B69" s="202" t="s">
        <v>245</v>
      </c>
      <c r="C69" s="140" t="s">
        <v>210</v>
      </c>
      <c r="D69" s="147" t="s">
        <v>214</v>
      </c>
      <c r="E69" s="159"/>
    </row>
    <row r="70" spans="1:11" ht="60">
      <c r="A70" s="138" t="s">
        <v>198</v>
      </c>
      <c r="B70" s="202" t="s">
        <v>246</v>
      </c>
      <c r="C70" s="140" t="s">
        <v>210</v>
      </c>
      <c r="D70" s="147" t="s">
        <v>214</v>
      </c>
      <c r="E70" s="159"/>
    </row>
    <row r="71" spans="1:11" ht="72">
      <c r="A71" s="138" t="s">
        <v>198</v>
      </c>
      <c r="B71" s="202" t="s">
        <v>247</v>
      </c>
      <c r="C71" s="140" t="s">
        <v>210</v>
      </c>
      <c r="D71" s="147" t="s">
        <v>214</v>
      </c>
      <c r="E71" s="159"/>
    </row>
    <row r="72" spans="1:11" ht="96">
      <c r="A72" s="138" t="s">
        <v>198</v>
      </c>
      <c r="B72" s="202" t="s">
        <v>248</v>
      </c>
      <c r="C72" s="140" t="s">
        <v>210</v>
      </c>
      <c r="D72" s="147" t="s">
        <v>214</v>
      </c>
      <c r="E72" s="159"/>
    </row>
    <row r="73" spans="1:11" ht="60">
      <c r="A73" s="138" t="s">
        <v>198</v>
      </c>
      <c r="B73" s="202" t="s">
        <v>249</v>
      </c>
      <c r="C73" s="140" t="s">
        <v>210</v>
      </c>
      <c r="D73" s="147" t="s">
        <v>214</v>
      </c>
      <c r="E73" s="159"/>
    </row>
    <row r="74" spans="1:11" ht="60">
      <c r="A74" s="138" t="s">
        <v>198</v>
      </c>
      <c r="B74" s="202" t="s">
        <v>250</v>
      </c>
      <c r="C74" s="140" t="s">
        <v>210</v>
      </c>
      <c r="D74" s="147" t="s">
        <v>214</v>
      </c>
      <c r="E74" s="159"/>
    </row>
    <row r="75" spans="1:11" ht="60">
      <c r="A75" s="138" t="s">
        <v>198</v>
      </c>
      <c r="B75" s="202" t="s">
        <v>251</v>
      </c>
      <c r="C75" s="140" t="s">
        <v>210</v>
      </c>
      <c r="D75" s="147" t="s">
        <v>214</v>
      </c>
      <c r="E75" s="159"/>
    </row>
    <row r="76" spans="1:11" ht="132">
      <c r="A76" s="138" t="s">
        <v>198</v>
      </c>
      <c r="B76" s="202" t="s">
        <v>252</v>
      </c>
      <c r="C76" s="140" t="s">
        <v>210</v>
      </c>
      <c r="D76" s="147" t="s">
        <v>214</v>
      </c>
      <c r="E76" s="159"/>
    </row>
    <row r="77" spans="1:11" ht="72">
      <c r="A77" s="138" t="s">
        <v>202</v>
      </c>
      <c r="B77" s="202" t="s">
        <v>253</v>
      </c>
      <c r="C77" s="140" t="s">
        <v>210</v>
      </c>
      <c r="D77" s="147" t="s">
        <v>214</v>
      </c>
      <c r="E77" s="159"/>
    </row>
    <row r="78" spans="1:11" ht="72">
      <c r="A78" s="138" t="s">
        <v>202</v>
      </c>
      <c r="B78" s="202" t="s">
        <v>254</v>
      </c>
      <c r="C78" s="140" t="s">
        <v>210</v>
      </c>
      <c r="D78" s="147" t="s">
        <v>214</v>
      </c>
      <c r="E78" s="159"/>
    </row>
    <row r="79" spans="1:11" ht="60">
      <c r="A79" s="138" t="s">
        <v>202</v>
      </c>
      <c r="B79" s="202" t="s">
        <v>255</v>
      </c>
      <c r="C79" s="140" t="s">
        <v>210</v>
      </c>
      <c r="D79" s="147" t="s">
        <v>214</v>
      </c>
      <c r="E79" s="159"/>
    </row>
    <row r="80" spans="1:11" ht="60">
      <c r="A80" s="138" t="s">
        <v>202</v>
      </c>
      <c r="B80" s="202" t="s">
        <v>237</v>
      </c>
      <c r="C80" s="140" t="s">
        <v>210</v>
      </c>
      <c r="D80" s="147" t="s">
        <v>214</v>
      </c>
      <c r="E80" s="159"/>
    </row>
    <row r="81" spans="1:5" ht="96">
      <c r="A81" s="138" t="s">
        <v>202</v>
      </c>
      <c r="B81" s="202" t="s">
        <v>256</v>
      </c>
      <c r="C81" s="140" t="s">
        <v>210</v>
      </c>
      <c r="D81" s="147" t="s">
        <v>214</v>
      </c>
      <c r="E81" s="159"/>
    </row>
    <row r="82" spans="1:5" ht="48">
      <c r="A82" s="138" t="s">
        <v>205</v>
      </c>
      <c r="B82" s="202" t="s">
        <v>257</v>
      </c>
      <c r="C82" s="140" t="s">
        <v>210</v>
      </c>
      <c r="D82" s="147" t="s">
        <v>214</v>
      </c>
      <c r="E82" s="159"/>
    </row>
    <row r="83" spans="1:5" ht="60">
      <c r="A83" s="138" t="s">
        <v>205</v>
      </c>
      <c r="B83" s="202" t="s">
        <v>258</v>
      </c>
      <c r="C83" s="140" t="s">
        <v>210</v>
      </c>
      <c r="D83" s="147" t="s">
        <v>214</v>
      </c>
      <c r="E83" s="159"/>
    </row>
    <row r="84" spans="1:5" ht="72">
      <c r="A84" s="138" t="s">
        <v>205</v>
      </c>
      <c r="B84" s="202" t="s">
        <v>228</v>
      </c>
      <c r="C84" s="140" t="s">
        <v>210</v>
      </c>
      <c r="D84" s="147" t="s">
        <v>214</v>
      </c>
      <c r="E84" s="159"/>
    </row>
    <row r="85" spans="1:5" ht="60">
      <c r="A85" s="138" t="s">
        <v>205</v>
      </c>
      <c r="B85" s="202" t="s">
        <v>259</v>
      </c>
      <c r="C85" s="140" t="s">
        <v>210</v>
      </c>
      <c r="D85" s="147" t="s">
        <v>214</v>
      </c>
      <c r="E85" s="159"/>
    </row>
    <row r="86" spans="1:5" ht="84">
      <c r="A86" s="138" t="s">
        <v>205</v>
      </c>
      <c r="B86" s="202" t="s">
        <v>260</v>
      </c>
      <c r="C86" s="140" t="s">
        <v>210</v>
      </c>
      <c r="D86" s="147" t="s">
        <v>214</v>
      </c>
      <c r="E86" s="159"/>
    </row>
    <row r="87" spans="1:5" ht="96">
      <c r="A87" s="138" t="s">
        <v>205</v>
      </c>
      <c r="B87" s="202" t="s">
        <v>261</v>
      </c>
      <c r="C87" s="140" t="s">
        <v>210</v>
      </c>
      <c r="D87" s="147" t="s">
        <v>214</v>
      </c>
      <c r="E87" s="159"/>
    </row>
    <row r="88" spans="1:5" ht="60">
      <c r="A88" s="138" t="s">
        <v>205</v>
      </c>
      <c r="B88" s="202" t="s">
        <v>215</v>
      </c>
      <c r="C88" s="140" t="s">
        <v>210</v>
      </c>
      <c r="D88" s="147" t="s">
        <v>214</v>
      </c>
      <c r="E88" s="159"/>
    </row>
    <row r="89" spans="1:5" ht="84">
      <c r="A89" s="138" t="s">
        <v>205</v>
      </c>
      <c r="B89" s="202" t="s">
        <v>262</v>
      </c>
      <c r="C89" s="140" t="s">
        <v>210</v>
      </c>
      <c r="D89" s="147" t="s">
        <v>214</v>
      </c>
      <c r="E89" s="159"/>
    </row>
    <row r="90" spans="1:5" ht="48">
      <c r="A90" s="138" t="s">
        <v>216</v>
      </c>
      <c r="B90" s="202" t="s">
        <v>263</v>
      </c>
      <c r="C90" s="140" t="s">
        <v>210</v>
      </c>
      <c r="D90" s="141" t="s">
        <v>264</v>
      </c>
      <c r="E90" s="159"/>
    </row>
    <row r="91" spans="1:5" ht="60">
      <c r="A91" s="138" t="s">
        <v>216</v>
      </c>
      <c r="B91" s="202" t="s">
        <v>265</v>
      </c>
      <c r="C91" s="140" t="s">
        <v>210</v>
      </c>
      <c r="D91" s="141" t="s">
        <v>264</v>
      </c>
      <c r="E91" s="159"/>
    </row>
    <row r="92" spans="1:5" ht="60">
      <c r="A92" s="138" t="s">
        <v>216</v>
      </c>
      <c r="B92" s="202" t="s">
        <v>266</v>
      </c>
      <c r="C92" s="140" t="s">
        <v>210</v>
      </c>
      <c r="D92" s="141" t="s">
        <v>264</v>
      </c>
      <c r="E92" s="159"/>
    </row>
    <row r="93" spans="1:5" ht="60">
      <c r="A93" s="138" t="s">
        <v>216</v>
      </c>
      <c r="B93" s="202" t="s">
        <v>267</v>
      </c>
      <c r="C93" s="140" t="s">
        <v>210</v>
      </c>
      <c r="D93" s="141" t="s">
        <v>264</v>
      </c>
      <c r="E93" s="159"/>
    </row>
    <row r="94" spans="1:5" ht="84">
      <c r="A94" s="138" t="s">
        <v>216</v>
      </c>
      <c r="B94" s="202" t="s">
        <v>268</v>
      </c>
      <c r="C94" s="140" t="s">
        <v>210</v>
      </c>
      <c r="D94" s="141" t="s">
        <v>264</v>
      </c>
      <c r="E94" s="159"/>
    </row>
    <row r="95" spans="1:5" ht="84">
      <c r="A95" s="138" t="s">
        <v>173</v>
      </c>
      <c r="B95" s="202" t="s">
        <v>269</v>
      </c>
      <c r="C95" s="140" t="s">
        <v>210</v>
      </c>
      <c r="D95" s="141" t="s">
        <v>264</v>
      </c>
      <c r="E95" s="159"/>
    </row>
    <row r="96" spans="1:5" ht="84">
      <c r="A96" s="138" t="s">
        <v>173</v>
      </c>
      <c r="B96" s="202" t="s">
        <v>270</v>
      </c>
      <c r="C96" s="140" t="s">
        <v>210</v>
      </c>
      <c r="D96" s="141" t="s">
        <v>264</v>
      </c>
      <c r="E96" s="159"/>
    </row>
    <row r="97" spans="1:5" ht="60">
      <c r="A97" s="138" t="s">
        <v>173</v>
      </c>
      <c r="B97" s="202" t="s">
        <v>271</v>
      </c>
      <c r="C97" s="140" t="s">
        <v>210</v>
      </c>
      <c r="D97" s="141" t="s">
        <v>264</v>
      </c>
      <c r="E97" s="159"/>
    </row>
    <row r="98" spans="1:5" ht="84">
      <c r="A98" s="138" t="s">
        <v>173</v>
      </c>
      <c r="B98" s="202" t="s">
        <v>272</v>
      </c>
      <c r="C98" s="140" t="s">
        <v>210</v>
      </c>
      <c r="D98" s="141" t="s">
        <v>264</v>
      </c>
      <c r="E98" s="159"/>
    </row>
    <row r="99" spans="1:5" ht="84">
      <c r="A99" s="138" t="s">
        <v>173</v>
      </c>
      <c r="B99" s="202" t="s">
        <v>273</v>
      </c>
      <c r="C99" s="140" t="s">
        <v>210</v>
      </c>
      <c r="D99" s="141" t="s">
        <v>264</v>
      </c>
      <c r="E99" s="159"/>
    </row>
    <row r="100" spans="1:5" ht="60">
      <c r="A100" s="138" t="s">
        <v>173</v>
      </c>
      <c r="B100" s="202" t="s">
        <v>274</v>
      </c>
      <c r="C100" s="140" t="s">
        <v>210</v>
      </c>
      <c r="D100" s="141" t="s">
        <v>264</v>
      </c>
      <c r="E100" s="159"/>
    </row>
    <row r="101" spans="1:5" ht="84">
      <c r="A101" s="138" t="s">
        <v>173</v>
      </c>
      <c r="B101" s="202" t="s">
        <v>275</v>
      </c>
      <c r="C101" s="140" t="s">
        <v>210</v>
      </c>
      <c r="D101" s="141" t="s">
        <v>264</v>
      </c>
      <c r="E101" s="159"/>
    </row>
    <row r="102" spans="1:5" ht="72">
      <c r="A102" s="138" t="s">
        <v>173</v>
      </c>
      <c r="B102" s="202" t="s">
        <v>276</v>
      </c>
      <c r="C102" s="140" t="s">
        <v>210</v>
      </c>
      <c r="D102" s="141" t="s">
        <v>264</v>
      </c>
      <c r="E102" s="159"/>
    </row>
    <row r="103" spans="1:5" ht="48">
      <c r="A103" s="138" t="s">
        <v>173</v>
      </c>
      <c r="B103" s="205" t="s">
        <v>277</v>
      </c>
      <c r="C103" s="140" t="s">
        <v>210</v>
      </c>
      <c r="D103" s="141" t="s">
        <v>264</v>
      </c>
      <c r="E103" s="159"/>
    </row>
    <row r="104" spans="1:5" ht="60">
      <c r="A104" s="138" t="s">
        <v>173</v>
      </c>
      <c r="B104" s="202" t="s">
        <v>278</v>
      </c>
      <c r="C104" s="140" t="s">
        <v>210</v>
      </c>
      <c r="D104" s="141" t="s">
        <v>264</v>
      </c>
      <c r="E104" s="159"/>
    </row>
    <row r="105" spans="1:5" ht="60">
      <c r="A105" s="138" t="s">
        <v>176</v>
      </c>
      <c r="B105" s="202" t="s">
        <v>279</v>
      </c>
      <c r="C105" s="140" t="s">
        <v>210</v>
      </c>
      <c r="D105" s="141" t="s">
        <v>264</v>
      </c>
      <c r="E105" s="159"/>
    </row>
    <row r="106" spans="1:5" ht="48">
      <c r="A106" s="138" t="s">
        <v>176</v>
      </c>
      <c r="B106" s="202" t="s">
        <v>280</v>
      </c>
      <c r="C106" s="140" t="s">
        <v>210</v>
      </c>
      <c r="D106" s="141" t="s">
        <v>264</v>
      </c>
      <c r="E106" s="159"/>
    </row>
    <row r="107" spans="1:5" ht="48">
      <c r="A107" s="138" t="s">
        <v>176</v>
      </c>
      <c r="B107" s="202" t="s">
        <v>281</v>
      </c>
      <c r="C107" s="140" t="s">
        <v>210</v>
      </c>
      <c r="D107" s="141" t="s">
        <v>264</v>
      </c>
      <c r="E107" s="159"/>
    </row>
    <row r="108" spans="1:5" ht="60">
      <c r="A108" s="138" t="s">
        <v>176</v>
      </c>
      <c r="B108" s="202" t="s">
        <v>282</v>
      </c>
      <c r="C108" s="140" t="s">
        <v>210</v>
      </c>
      <c r="D108" s="141" t="s">
        <v>264</v>
      </c>
      <c r="E108" s="159"/>
    </row>
    <row r="109" spans="1:5" ht="48">
      <c r="A109" s="138" t="s">
        <v>176</v>
      </c>
      <c r="B109" s="202" t="s">
        <v>283</v>
      </c>
      <c r="C109" s="140" t="s">
        <v>210</v>
      </c>
      <c r="D109" s="141" t="s">
        <v>264</v>
      </c>
      <c r="E109" s="159"/>
    </row>
    <row r="110" spans="1:5" ht="60">
      <c r="A110" s="138" t="s">
        <v>176</v>
      </c>
      <c r="B110" s="202" t="s">
        <v>284</v>
      </c>
      <c r="C110" s="140" t="s">
        <v>210</v>
      </c>
      <c r="D110" s="141" t="s">
        <v>264</v>
      </c>
      <c r="E110" s="159"/>
    </row>
    <row r="111" spans="1:5" ht="60">
      <c r="A111" s="138" t="s">
        <v>176</v>
      </c>
      <c r="B111" s="202" t="s">
        <v>285</v>
      </c>
      <c r="C111" s="140" t="s">
        <v>210</v>
      </c>
      <c r="D111" s="141" t="s">
        <v>264</v>
      </c>
      <c r="E111" s="159"/>
    </row>
    <row r="112" spans="1:5" ht="60">
      <c r="A112" s="138" t="s">
        <v>176</v>
      </c>
      <c r="B112" s="202" t="s">
        <v>286</v>
      </c>
      <c r="C112" s="140" t="s">
        <v>210</v>
      </c>
      <c r="D112" s="141" t="s">
        <v>264</v>
      </c>
      <c r="E112" s="159"/>
    </row>
    <row r="113" spans="1:5" ht="72">
      <c r="A113" s="138" t="s">
        <v>176</v>
      </c>
      <c r="B113" s="202" t="s">
        <v>287</v>
      </c>
      <c r="C113" s="140" t="s">
        <v>210</v>
      </c>
      <c r="D113" s="141" t="s">
        <v>264</v>
      </c>
      <c r="E113" s="159"/>
    </row>
    <row r="114" spans="1:5" ht="60">
      <c r="A114" s="138" t="s">
        <v>176</v>
      </c>
      <c r="B114" s="202" t="s">
        <v>288</v>
      </c>
      <c r="C114" s="140" t="s">
        <v>210</v>
      </c>
      <c r="D114" s="141" t="s">
        <v>264</v>
      </c>
      <c r="E114" s="159"/>
    </row>
    <row r="115" spans="1:5" ht="72">
      <c r="A115" s="138" t="s">
        <v>176</v>
      </c>
      <c r="B115" s="202" t="s">
        <v>289</v>
      </c>
      <c r="C115" s="140" t="s">
        <v>210</v>
      </c>
      <c r="D115" s="141" t="s">
        <v>264</v>
      </c>
      <c r="E115" s="159"/>
    </row>
    <row r="116" spans="1:5" ht="60">
      <c r="A116" s="138" t="s">
        <v>176</v>
      </c>
      <c r="B116" s="202" t="s">
        <v>290</v>
      </c>
      <c r="C116" s="140" t="s">
        <v>210</v>
      </c>
      <c r="D116" s="141" t="s">
        <v>264</v>
      </c>
      <c r="E116" s="159"/>
    </row>
    <row r="117" spans="1:5" ht="60">
      <c r="A117" s="138" t="s">
        <v>176</v>
      </c>
      <c r="B117" s="202" t="s">
        <v>291</v>
      </c>
      <c r="C117" s="140" t="s">
        <v>210</v>
      </c>
      <c r="D117" s="141" t="s">
        <v>264</v>
      </c>
      <c r="E117" s="159"/>
    </row>
    <row r="118" spans="1:5" ht="60">
      <c r="A118" s="138" t="s">
        <v>176</v>
      </c>
      <c r="B118" s="202" t="s">
        <v>292</v>
      </c>
      <c r="C118" s="140" t="s">
        <v>210</v>
      </c>
      <c r="D118" s="141" t="s">
        <v>264</v>
      </c>
      <c r="E118" s="159"/>
    </row>
    <row r="119" spans="1:5" ht="72">
      <c r="A119" s="138" t="s">
        <v>176</v>
      </c>
      <c r="B119" s="202" t="s">
        <v>293</v>
      </c>
      <c r="C119" s="140" t="s">
        <v>210</v>
      </c>
      <c r="D119" s="141" t="s">
        <v>264</v>
      </c>
      <c r="E119" s="159"/>
    </row>
    <row r="120" spans="1:5" ht="60">
      <c r="A120" s="138" t="s">
        <v>176</v>
      </c>
      <c r="B120" s="202" t="s">
        <v>294</v>
      </c>
      <c r="C120" s="140" t="s">
        <v>210</v>
      </c>
      <c r="D120" s="141" t="s">
        <v>264</v>
      </c>
      <c r="E120" s="159"/>
    </row>
    <row r="121" spans="1:5" ht="48">
      <c r="A121" s="138" t="s">
        <v>176</v>
      </c>
      <c r="B121" s="202" t="s">
        <v>295</v>
      </c>
      <c r="C121" s="140" t="s">
        <v>210</v>
      </c>
      <c r="D121" s="141" t="s">
        <v>264</v>
      </c>
      <c r="E121" s="159"/>
    </row>
    <row r="122" spans="1:5" ht="60">
      <c r="A122" s="138" t="s">
        <v>180</v>
      </c>
      <c r="B122" s="202" t="s">
        <v>296</v>
      </c>
      <c r="C122" s="140" t="s">
        <v>210</v>
      </c>
      <c r="D122" s="141" t="s">
        <v>264</v>
      </c>
      <c r="E122" s="159"/>
    </row>
    <row r="123" spans="1:5" ht="48">
      <c r="A123" s="138" t="s">
        <v>180</v>
      </c>
      <c r="B123" s="202" t="s">
        <v>297</v>
      </c>
      <c r="C123" s="140" t="s">
        <v>210</v>
      </c>
      <c r="D123" s="141" t="s">
        <v>264</v>
      </c>
      <c r="E123" s="159"/>
    </row>
    <row r="124" spans="1:5" ht="72">
      <c r="A124" s="138" t="s">
        <v>180</v>
      </c>
      <c r="B124" s="202" t="s">
        <v>298</v>
      </c>
      <c r="C124" s="140" t="s">
        <v>210</v>
      </c>
      <c r="D124" s="141" t="s">
        <v>264</v>
      </c>
      <c r="E124" s="159"/>
    </row>
    <row r="125" spans="1:5" ht="60">
      <c r="A125" s="138" t="s">
        <v>180</v>
      </c>
      <c r="B125" s="202" t="s">
        <v>299</v>
      </c>
      <c r="C125" s="140" t="s">
        <v>210</v>
      </c>
      <c r="D125" s="141" t="s">
        <v>264</v>
      </c>
      <c r="E125" s="159"/>
    </row>
    <row r="126" spans="1:5" ht="84">
      <c r="A126" s="138" t="s">
        <v>180</v>
      </c>
      <c r="B126" s="202" t="s">
        <v>300</v>
      </c>
      <c r="C126" s="140" t="s">
        <v>210</v>
      </c>
      <c r="D126" s="141" t="s">
        <v>264</v>
      </c>
      <c r="E126" s="159"/>
    </row>
    <row r="127" spans="1:5" ht="60">
      <c r="A127" s="138" t="s">
        <v>180</v>
      </c>
      <c r="B127" s="202" t="s">
        <v>301</v>
      </c>
      <c r="C127" s="140" t="s">
        <v>210</v>
      </c>
      <c r="D127" s="141" t="s">
        <v>264</v>
      </c>
      <c r="E127" s="159"/>
    </row>
    <row r="128" spans="1:5" ht="60">
      <c r="A128" s="138" t="s">
        <v>180</v>
      </c>
      <c r="B128" s="202" t="s">
        <v>302</v>
      </c>
      <c r="C128" s="140" t="s">
        <v>210</v>
      </c>
      <c r="D128" s="141" t="s">
        <v>264</v>
      </c>
      <c r="E128" s="159"/>
    </row>
    <row r="129" spans="1:5" ht="84">
      <c r="A129" s="138" t="s">
        <v>226</v>
      </c>
      <c r="B129" s="202" t="s">
        <v>303</v>
      </c>
      <c r="C129" s="140" t="s">
        <v>210</v>
      </c>
      <c r="D129" s="141" t="s">
        <v>264</v>
      </c>
      <c r="E129" s="159"/>
    </row>
    <row r="130" spans="1:5" ht="72">
      <c r="A130" s="138" t="s">
        <v>226</v>
      </c>
      <c r="B130" s="202" t="s">
        <v>304</v>
      </c>
      <c r="C130" s="140" t="s">
        <v>210</v>
      </c>
      <c r="D130" s="141" t="s">
        <v>264</v>
      </c>
      <c r="E130" s="159"/>
    </row>
    <row r="131" spans="1:5" ht="60">
      <c r="A131" s="138" t="s">
        <v>226</v>
      </c>
      <c r="B131" s="202" t="s">
        <v>305</v>
      </c>
      <c r="C131" s="140" t="s">
        <v>210</v>
      </c>
      <c r="D131" s="141" t="s">
        <v>264</v>
      </c>
      <c r="E131" s="159"/>
    </row>
    <row r="132" spans="1:5" ht="60">
      <c r="A132" s="138" t="s">
        <v>226</v>
      </c>
      <c r="B132" s="202" t="s">
        <v>306</v>
      </c>
      <c r="C132" s="140" t="s">
        <v>210</v>
      </c>
      <c r="D132" s="141" t="s">
        <v>264</v>
      </c>
      <c r="E132" s="159"/>
    </row>
    <row r="133" spans="1:5" ht="60">
      <c r="A133" s="138" t="s">
        <v>226</v>
      </c>
      <c r="B133" s="202" t="s">
        <v>307</v>
      </c>
      <c r="C133" s="140" t="s">
        <v>210</v>
      </c>
      <c r="D133" s="141" t="s">
        <v>264</v>
      </c>
      <c r="E133" s="159"/>
    </row>
    <row r="134" spans="1:5" ht="48">
      <c r="A134" s="138" t="s">
        <v>226</v>
      </c>
      <c r="B134" s="202" t="s">
        <v>308</v>
      </c>
      <c r="C134" s="140" t="s">
        <v>210</v>
      </c>
      <c r="D134" s="141" t="s">
        <v>264</v>
      </c>
      <c r="E134" s="159"/>
    </row>
    <row r="135" spans="1:5" ht="72">
      <c r="A135" s="138" t="s">
        <v>226</v>
      </c>
      <c r="B135" s="202" t="s">
        <v>309</v>
      </c>
      <c r="C135" s="140" t="s">
        <v>210</v>
      </c>
      <c r="D135" s="141" t="s">
        <v>264</v>
      </c>
      <c r="E135" s="159"/>
    </row>
    <row r="136" spans="1:5" ht="72">
      <c r="A136" s="138" t="s">
        <v>226</v>
      </c>
      <c r="B136" s="202" t="s">
        <v>310</v>
      </c>
      <c r="C136" s="140" t="s">
        <v>210</v>
      </c>
      <c r="D136" s="141" t="s">
        <v>264</v>
      </c>
      <c r="E136" s="159"/>
    </row>
    <row r="137" spans="1:5" ht="48">
      <c r="A137" s="138" t="s">
        <v>182</v>
      </c>
      <c r="B137" s="202" t="s">
        <v>311</v>
      </c>
      <c r="C137" s="140" t="s">
        <v>210</v>
      </c>
      <c r="D137" s="141" t="s">
        <v>264</v>
      </c>
      <c r="E137" s="159"/>
    </row>
    <row r="138" spans="1:5" ht="60">
      <c r="A138" s="138" t="s">
        <v>182</v>
      </c>
      <c r="B138" s="202" t="s">
        <v>307</v>
      </c>
      <c r="C138" s="140" t="s">
        <v>210</v>
      </c>
      <c r="D138" s="141" t="s">
        <v>264</v>
      </c>
      <c r="E138" s="159"/>
    </row>
    <row r="139" spans="1:5" ht="84">
      <c r="A139" s="138" t="s">
        <v>182</v>
      </c>
      <c r="B139" s="202" t="s">
        <v>312</v>
      </c>
      <c r="C139" s="140" t="s">
        <v>210</v>
      </c>
      <c r="D139" s="141" t="s">
        <v>264</v>
      </c>
      <c r="E139" s="159"/>
    </row>
    <row r="140" spans="1:5" ht="60.75">
      <c r="A140" s="138" t="s">
        <v>182</v>
      </c>
      <c r="B140" s="204" t="s">
        <v>313</v>
      </c>
      <c r="C140" s="140" t="s">
        <v>210</v>
      </c>
      <c r="D140" s="141" t="s">
        <v>264</v>
      </c>
      <c r="E140" s="159"/>
    </row>
    <row r="141" spans="1:5" ht="72">
      <c r="A141" s="138" t="s">
        <v>314</v>
      </c>
      <c r="B141" s="202" t="s">
        <v>315</v>
      </c>
      <c r="C141" s="140" t="s">
        <v>210</v>
      </c>
      <c r="D141" s="141" t="s">
        <v>264</v>
      </c>
      <c r="E141" s="159"/>
    </row>
    <row r="142" spans="1:5" ht="60">
      <c r="A142" s="138" t="s">
        <v>314</v>
      </c>
      <c r="B142" s="202" t="s">
        <v>316</v>
      </c>
      <c r="C142" s="140" t="s">
        <v>210</v>
      </c>
      <c r="D142" s="141" t="s">
        <v>264</v>
      </c>
      <c r="E142" s="159"/>
    </row>
    <row r="143" spans="1:5" ht="48">
      <c r="A143" s="138" t="s">
        <v>314</v>
      </c>
      <c r="B143" s="202" t="s">
        <v>317</v>
      </c>
      <c r="C143" s="140" t="s">
        <v>210</v>
      </c>
      <c r="D143" s="141" t="s">
        <v>264</v>
      </c>
      <c r="E143" s="159"/>
    </row>
    <row r="144" spans="1:5" ht="60">
      <c r="A144" s="138" t="s">
        <v>314</v>
      </c>
      <c r="B144" s="202" t="s">
        <v>296</v>
      </c>
      <c r="C144" s="140" t="s">
        <v>210</v>
      </c>
      <c r="D144" s="141" t="s">
        <v>264</v>
      </c>
      <c r="E144" s="159"/>
    </row>
    <row r="145" spans="1:5" ht="48">
      <c r="A145" s="138" t="s">
        <v>314</v>
      </c>
      <c r="B145" s="202" t="s">
        <v>297</v>
      </c>
      <c r="C145" s="140" t="s">
        <v>210</v>
      </c>
      <c r="D145" s="141" t="s">
        <v>264</v>
      </c>
      <c r="E145" s="159"/>
    </row>
    <row r="146" spans="1:5" ht="36">
      <c r="A146" s="138" t="s">
        <v>314</v>
      </c>
      <c r="B146" s="202" t="s">
        <v>318</v>
      </c>
      <c r="C146" s="140" t="s">
        <v>210</v>
      </c>
      <c r="D146" s="141" t="s">
        <v>264</v>
      </c>
      <c r="E146" s="159"/>
    </row>
    <row r="147" spans="1:5" ht="60">
      <c r="A147" s="138" t="s">
        <v>314</v>
      </c>
      <c r="B147" s="202" t="s">
        <v>319</v>
      </c>
      <c r="C147" s="140" t="s">
        <v>210</v>
      </c>
      <c r="D147" s="141" t="s">
        <v>264</v>
      </c>
      <c r="E147" s="159"/>
    </row>
    <row r="148" spans="1:5" ht="60">
      <c r="A148" s="138" t="s">
        <v>314</v>
      </c>
      <c r="B148" s="202" t="s">
        <v>320</v>
      </c>
      <c r="C148" s="140" t="s">
        <v>210</v>
      </c>
      <c r="D148" s="141" t="s">
        <v>264</v>
      </c>
      <c r="E148" s="159"/>
    </row>
    <row r="149" spans="1:5" ht="84">
      <c r="A149" s="138" t="s">
        <v>186</v>
      </c>
      <c r="B149" s="202" t="s">
        <v>321</v>
      </c>
      <c r="C149" s="140" t="s">
        <v>210</v>
      </c>
      <c r="D149" s="141" t="s">
        <v>264</v>
      </c>
      <c r="E149" s="159"/>
    </row>
    <row r="150" spans="1:5" ht="84">
      <c r="A150" s="138" t="s">
        <v>186</v>
      </c>
      <c r="B150" s="202" t="s">
        <v>322</v>
      </c>
      <c r="C150" s="140" t="s">
        <v>210</v>
      </c>
      <c r="D150" s="141" t="s">
        <v>264</v>
      </c>
      <c r="E150" s="159"/>
    </row>
    <row r="151" spans="1:5" ht="60">
      <c r="A151" s="138" t="s">
        <v>186</v>
      </c>
      <c r="B151" s="202" t="s">
        <v>323</v>
      </c>
      <c r="C151" s="140" t="s">
        <v>210</v>
      </c>
      <c r="D151" s="141" t="s">
        <v>264</v>
      </c>
      <c r="E151" s="159"/>
    </row>
    <row r="152" spans="1:5" ht="60">
      <c r="A152" s="138" t="s">
        <v>186</v>
      </c>
      <c r="B152" s="202" t="s">
        <v>324</v>
      </c>
      <c r="C152" s="140" t="s">
        <v>210</v>
      </c>
      <c r="D152" s="141" t="s">
        <v>264</v>
      </c>
      <c r="E152" s="159"/>
    </row>
    <row r="153" spans="1:5" ht="72">
      <c r="A153" s="138" t="s">
        <v>186</v>
      </c>
      <c r="B153" s="202" t="s">
        <v>325</v>
      </c>
      <c r="C153" s="140" t="s">
        <v>210</v>
      </c>
      <c r="D153" s="141" t="s">
        <v>264</v>
      </c>
      <c r="E153" s="159"/>
    </row>
    <row r="154" spans="1:5" ht="48">
      <c r="A154" s="138" t="s">
        <v>186</v>
      </c>
      <c r="B154" s="202" t="s">
        <v>326</v>
      </c>
      <c r="C154" s="140" t="s">
        <v>210</v>
      </c>
      <c r="D154" s="141" t="s">
        <v>264</v>
      </c>
      <c r="E154" s="159"/>
    </row>
    <row r="155" spans="1:5" ht="60">
      <c r="A155" s="138" t="s">
        <v>168</v>
      </c>
      <c r="B155" s="202" t="s">
        <v>327</v>
      </c>
      <c r="C155" s="140" t="s">
        <v>210</v>
      </c>
      <c r="D155" s="141" t="s">
        <v>264</v>
      </c>
      <c r="E155" s="159"/>
    </row>
    <row r="156" spans="1:5" ht="84">
      <c r="A156" s="138" t="s">
        <v>168</v>
      </c>
      <c r="B156" s="202" t="s">
        <v>328</v>
      </c>
      <c r="C156" s="140" t="s">
        <v>210</v>
      </c>
      <c r="D156" s="141" t="s">
        <v>264</v>
      </c>
      <c r="E156" s="159"/>
    </row>
    <row r="157" spans="1:5" ht="60">
      <c r="A157" s="138" t="s">
        <v>168</v>
      </c>
      <c r="B157" s="202" t="s">
        <v>329</v>
      </c>
      <c r="C157" s="140" t="s">
        <v>210</v>
      </c>
      <c r="D157" s="141" t="s">
        <v>264</v>
      </c>
      <c r="E157" s="159"/>
    </row>
    <row r="158" spans="1:5" ht="96">
      <c r="A158" s="138" t="s">
        <v>168</v>
      </c>
      <c r="B158" s="202" t="s">
        <v>330</v>
      </c>
      <c r="C158" s="140" t="s">
        <v>210</v>
      </c>
      <c r="D158" s="141" t="s">
        <v>264</v>
      </c>
      <c r="E158" s="159"/>
    </row>
    <row r="159" spans="1:5" ht="60">
      <c r="A159" s="138" t="s">
        <v>168</v>
      </c>
      <c r="B159" s="202" t="s">
        <v>331</v>
      </c>
      <c r="C159" s="140" t="s">
        <v>210</v>
      </c>
      <c r="D159" s="141" t="s">
        <v>264</v>
      </c>
      <c r="E159" s="159"/>
    </row>
    <row r="160" spans="1:5" ht="48">
      <c r="A160" s="138" t="s">
        <v>168</v>
      </c>
      <c r="B160" s="202" t="s">
        <v>332</v>
      </c>
      <c r="C160" s="140" t="s">
        <v>210</v>
      </c>
      <c r="D160" s="141" t="s">
        <v>264</v>
      </c>
      <c r="E160" s="159"/>
    </row>
    <row r="161" spans="1:5" ht="96">
      <c r="A161" s="138" t="s">
        <v>168</v>
      </c>
      <c r="B161" s="202" t="s">
        <v>333</v>
      </c>
      <c r="C161" s="140" t="s">
        <v>210</v>
      </c>
      <c r="D161" s="141" t="s">
        <v>264</v>
      </c>
      <c r="E161" s="159"/>
    </row>
    <row r="162" spans="1:5" ht="72">
      <c r="A162" s="138" t="s">
        <v>168</v>
      </c>
      <c r="B162" s="202" t="s">
        <v>334</v>
      </c>
      <c r="C162" s="140" t="s">
        <v>210</v>
      </c>
      <c r="D162" s="141" t="s">
        <v>264</v>
      </c>
      <c r="E162" s="159"/>
    </row>
    <row r="163" spans="1:5" ht="84">
      <c r="A163" s="138" t="s">
        <v>168</v>
      </c>
      <c r="B163" s="202" t="s">
        <v>273</v>
      </c>
      <c r="C163" s="140" t="s">
        <v>210</v>
      </c>
      <c r="D163" s="141" t="s">
        <v>264</v>
      </c>
      <c r="E163" s="159"/>
    </row>
    <row r="164" spans="1:5" ht="60">
      <c r="A164" s="138" t="s">
        <v>168</v>
      </c>
      <c r="B164" s="202" t="s">
        <v>266</v>
      </c>
      <c r="C164" s="140" t="s">
        <v>210</v>
      </c>
      <c r="D164" s="141" t="s">
        <v>264</v>
      </c>
      <c r="E164" s="159"/>
    </row>
    <row r="165" spans="1:5" ht="48">
      <c r="A165" s="138" t="s">
        <v>168</v>
      </c>
      <c r="B165" s="202" t="s">
        <v>335</v>
      </c>
      <c r="C165" s="140" t="s">
        <v>210</v>
      </c>
      <c r="D165" s="141" t="s">
        <v>264</v>
      </c>
      <c r="E165" s="159"/>
    </row>
    <row r="166" spans="1:5" ht="60">
      <c r="A166" s="138" t="s">
        <v>168</v>
      </c>
      <c r="B166" s="202" t="s">
        <v>319</v>
      </c>
      <c r="C166" s="140" t="s">
        <v>210</v>
      </c>
      <c r="D166" s="141" t="s">
        <v>264</v>
      </c>
      <c r="E166" s="159"/>
    </row>
    <row r="167" spans="1:5" ht="60">
      <c r="A167" s="138" t="s">
        <v>168</v>
      </c>
      <c r="B167" s="202" t="s">
        <v>324</v>
      </c>
      <c r="C167" s="140" t="s">
        <v>210</v>
      </c>
      <c r="D167" s="141" t="s">
        <v>264</v>
      </c>
      <c r="E167" s="159"/>
    </row>
    <row r="168" spans="1:5" ht="84">
      <c r="A168" s="138" t="s">
        <v>168</v>
      </c>
      <c r="B168" s="202" t="s">
        <v>336</v>
      </c>
      <c r="C168" s="140" t="s">
        <v>210</v>
      </c>
      <c r="D168" s="141" t="s">
        <v>264</v>
      </c>
      <c r="E168" s="159"/>
    </row>
    <row r="169" spans="1:5" ht="72">
      <c r="A169" s="138" t="s">
        <v>168</v>
      </c>
      <c r="B169" s="202" t="s">
        <v>337</v>
      </c>
      <c r="C169" s="140" t="s">
        <v>210</v>
      </c>
      <c r="D169" s="141" t="s">
        <v>264</v>
      </c>
      <c r="E169" s="159"/>
    </row>
    <row r="170" spans="1:5" ht="60">
      <c r="A170" s="138" t="s">
        <v>168</v>
      </c>
      <c r="B170" s="202" t="s">
        <v>338</v>
      </c>
      <c r="C170" s="140" t="s">
        <v>210</v>
      </c>
      <c r="D170" s="141" t="s">
        <v>264</v>
      </c>
      <c r="E170" s="159"/>
    </row>
    <row r="171" spans="1:5" ht="96">
      <c r="A171" s="138" t="s">
        <v>168</v>
      </c>
      <c r="B171" s="202" t="s">
        <v>339</v>
      </c>
      <c r="C171" s="140" t="s">
        <v>210</v>
      </c>
      <c r="D171" s="141" t="s">
        <v>264</v>
      </c>
      <c r="E171" s="159"/>
    </row>
    <row r="172" spans="1:5" ht="72">
      <c r="A172" s="138" t="s">
        <v>168</v>
      </c>
      <c r="B172" s="202" t="s">
        <v>340</v>
      </c>
      <c r="C172" s="140" t="s">
        <v>210</v>
      </c>
      <c r="D172" s="141" t="s">
        <v>264</v>
      </c>
      <c r="E172" s="159"/>
    </row>
    <row r="173" spans="1:5" ht="72">
      <c r="A173" s="138" t="s">
        <v>196</v>
      </c>
      <c r="B173" s="202" t="s">
        <v>341</v>
      </c>
      <c r="C173" s="140" t="s">
        <v>210</v>
      </c>
      <c r="D173" s="141" t="s">
        <v>264</v>
      </c>
      <c r="E173" s="159"/>
    </row>
    <row r="174" spans="1:5" ht="84">
      <c r="A174" s="138" t="s">
        <v>196</v>
      </c>
      <c r="B174" s="202" t="s">
        <v>342</v>
      </c>
      <c r="C174" s="140" t="s">
        <v>210</v>
      </c>
      <c r="D174" s="141" t="s">
        <v>264</v>
      </c>
      <c r="E174" s="159"/>
    </row>
    <row r="175" spans="1:5" ht="72">
      <c r="A175" s="138" t="s">
        <v>196</v>
      </c>
      <c r="B175" s="202" t="s">
        <v>343</v>
      </c>
      <c r="C175" s="140" t="s">
        <v>210</v>
      </c>
      <c r="D175" s="141" t="s">
        <v>264</v>
      </c>
      <c r="E175" s="159"/>
    </row>
    <row r="176" spans="1:5" ht="84">
      <c r="A176" s="138" t="s">
        <v>196</v>
      </c>
      <c r="B176" s="202" t="s">
        <v>321</v>
      </c>
      <c r="C176" s="140" t="s">
        <v>210</v>
      </c>
      <c r="D176" s="141" t="s">
        <v>264</v>
      </c>
      <c r="E176" s="159"/>
    </row>
    <row r="177" spans="1:5" ht="48">
      <c r="A177" s="138" t="s">
        <v>196</v>
      </c>
      <c r="B177" s="202" t="s">
        <v>344</v>
      </c>
      <c r="C177" s="140" t="s">
        <v>210</v>
      </c>
      <c r="D177" s="141" t="s">
        <v>264</v>
      </c>
      <c r="E177" s="159"/>
    </row>
    <row r="178" spans="1:5" ht="72">
      <c r="A178" s="138" t="s">
        <v>196</v>
      </c>
      <c r="B178" s="202" t="s">
        <v>315</v>
      </c>
      <c r="C178" s="140" t="s">
        <v>210</v>
      </c>
      <c r="D178" s="141" t="s">
        <v>264</v>
      </c>
      <c r="E178" s="159"/>
    </row>
    <row r="179" spans="1:5" ht="84">
      <c r="A179" s="138" t="s">
        <v>196</v>
      </c>
      <c r="B179" s="202" t="s">
        <v>322</v>
      </c>
      <c r="C179" s="140" t="s">
        <v>210</v>
      </c>
      <c r="D179" s="141" t="s">
        <v>264</v>
      </c>
      <c r="E179" s="159"/>
    </row>
    <row r="180" spans="1:5" ht="48">
      <c r="A180" s="138" t="s">
        <v>196</v>
      </c>
      <c r="B180" s="202" t="s">
        <v>345</v>
      </c>
      <c r="C180" s="140" t="s">
        <v>210</v>
      </c>
      <c r="D180" s="141" t="s">
        <v>264</v>
      </c>
      <c r="E180" s="159"/>
    </row>
    <row r="181" spans="1:5" ht="60">
      <c r="A181" s="138" t="s">
        <v>196</v>
      </c>
      <c r="B181" s="202" t="s">
        <v>346</v>
      </c>
      <c r="C181" s="140" t="s">
        <v>210</v>
      </c>
      <c r="D181" s="141" t="s">
        <v>264</v>
      </c>
      <c r="E181" s="159"/>
    </row>
    <row r="182" spans="1:5" ht="72">
      <c r="A182" s="138" t="s">
        <v>196</v>
      </c>
      <c r="B182" s="202" t="s">
        <v>347</v>
      </c>
      <c r="C182" s="140" t="s">
        <v>210</v>
      </c>
      <c r="D182" s="141" t="s">
        <v>264</v>
      </c>
      <c r="E182" s="159"/>
    </row>
    <row r="183" spans="1:5" ht="60">
      <c r="A183" s="138" t="s">
        <v>196</v>
      </c>
      <c r="B183" s="202" t="s">
        <v>348</v>
      </c>
      <c r="C183" s="140" t="s">
        <v>210</v>
      </c>
      <c r="D183" s="141" t="s">
        <v>264</v>
      </c>
      <c r="E183" s="159"/>
    </row>
    <row r="184" spans="1:5" ht="60">
      <c r="A184" s="138" t="s">
        <v>196</v>
      </c>
      <c r="B184" s="202" t="s">
        <v>349</v>
      </c>
      <c r="C184" s="140" t="s">
        <v>210</v>
      </c>
      <c r="D184" s="141" t="s">
        <v>264</v>
      </c>
      <c r="E184" s="159"/>
    </row>
    <row r="185" spans="1:5" ht="48">
      <c r="A185" s="138" t="s">
        <v>196</v>
      </c>
      <c r="B185" s="202" t="s">
        <v>332</v>
      </c>
      <c r="C185" s="140" t="s">
        <v>210</v>
      </c>
      <c r="D185" s="141" t="s">
        <v>264</v>
      </c>
      <c r="E185" s="159"/>
    </row>
    <row r="186" spans="1:5" ht="36">
      <c r="A186" s="138" t="s">
        <v>196</v>
      </c>
      <c r="B186" s="202" t="s">
        <v>318</v>
      </c>
      <c r="C186" s="140" t="s">
        <v>210</v>
      </c>
      <c r="D186" s="141" t="s">
        <v>264</v>
      </c>
      <c r="E186" s="159"/>
    </row>
    <row r="187" spans="1:5" ht="60">
      <c r="A187" s="138" t="s">
        <v>196</v>
      </c>
      <c r="B187" s="202" t="s">
        <v>350</v>
      </c>
      <c r="C187" s="140" t="s">
        <v>210</v>
      </c>
      <c r="D187" s="141" t="s">
        <v>264</v>
      </c>
      <c r="E187" s="159"/>
    </row>
    <row r="188" spans="1:5" ht="84">
      <c r="A188" s="138" t="s">
        <v>196</v>
      </c>
      <c r="B188" s="202" t="s">
        <v>351</v>
      </c>
      <c r="C188" s="140" t="s">
        <v>210</v>
      </c>
      <c r="D188" s="141" t="s">
        <v>264</v>
      </c>
      <c r="E188" s="159"/>
    </row>
    <row r="189" spans="1:5" ht="60">
      <c r="A189" s="138" t="s">
        <v>196</v>
      </c>
      <c r="B189" s="202" t="s">
        <v>319</v>
      </c>
      <c r="C189" s="140" t="s">
        <v>210</v>
      </c>
      <c r="D189" s="141" t="s">
        <v>264</v>
      </c>
      <c r="E189" s="159"/>
    </row>
    <row r="190" spans="1:5" ht="60">
      <c r="A190" s="138" t="s">
        <v>196</v>
      </c>
      <c r="B190" s="202" t="s">
        <v>352</v>
      </c>
      <c r="C190" s="140" t="s">
        <v>210</v>
      </c>
      <c r="D190" s="141" t="s">
        <v>264</v>
      </c>
      <c r="E190" s="159"/>
    </row>
    <row r="191" spans="1:5" ht="84">
      <c r="A191" s="138" t="s">
        <v>196</v>
      </c>
      <c r="B191" s="202" t="s">
        <v>353</v>
      </c>
      <c r="C191" s="140" t="s">
        <v>210</v>
      </c>
      <c r="D191" s="141" t="s">
        <v>264</v>
      </c>
      <c r="E191" s="159"/>
    </row>
    <row r="192" spans="1:5" ht="60">
      <c r="A192" s="138" t="s">
        <v>196</v>
      </c>
      <c r="B192" s="202" t="s">
        <v>354</v>
      </c>
      <c r="C192" s="140" t="s">
        <v>210</v>
      </c>
      <c r="D192" s="141" t="s">
        <v>264</v>
      </c>
      <c r="E192" s="159"/>
    </row>
    <row r="193" spans="1:5" ht="96">
      <c r="A193" s="138" t="s">
        <v>196</v>
      </c>
      <c r="B193" s="202" t="s">
        <v>261</v>
      </c>
      <c r="C193" s="140" t="s">
        <v>210</v>
      </c>
      <c r="D193" s="141" t="s">
        <v>264</v>
      </c>
      <c r="E193" s="159"/>
    </row>
    <row r="194" spans="1:5" ht="48">
      <c r="A194" s="138" t="s">
        <v>196</v>
      </c>
      <c r="B194" s="202" t="s">
        <v>355</v>
      </c>
      <c r="C194" s="140" t="s">
        <v>210</v>
      </c>
      <c r="D194" s="141" t="s">
        <v>264</v>
      </c>
      <c r="E194" s="159"/>
    </row>
    <row r="195" spans="1:5" ht="84">
      <c r="A195" s="138" t="s">
        <v>196</v>
      </c>
      <c r="B195" s="202" t="s">
        <v>356</v>
      </c>
      <c r="C195" s="140" t="s">
        <v>210</v>
      </c>
      <c r="D195" s="141" t="s">
        <v>264</v>
      </c>
      <c r="E195" s="159"/>
    </row>
    <row r="196" spans="1:5" ht="60">
      <c r="A196" s="138" t="s">
        <v>240</v>
      </c>
      <c r="B196" s="202" t="s">
        <v>357</v>
      </c>
      <c r="C196" s="140" t="s">
        <v>210</v>
      </c>
      <c r="D196" s="141" t="s">
        <v>264</v>
      </c>
      <c r="E196" s="159"/>
    </row>
    <row r="197" spans="1:5" ht="48">
      <c r="A197" s="138" t="s">
        <v>240</v>
      </c>
      <c r="B197" s="202" t="s">
        <v>358</v>
      </c>
      <c r="C197" s="140" t="s">
        <v>210</v>
      </c>
      <c r="D197" s="141" t="s">
        <v>264</v>
      </c>
      <c r="E197" s="159"/>
    </row>
    <row r="198" spans="1:5" ht="72">
      <c r="A198" s="138" t="s">
        <v>198</v>
      </c>
      <c r="B198" s="202" t="s">
        <v>359</v>
      </c>
      <c r="C198" s="140" t="s">
        <v>210</v>
      </c>
      <c r="D198" s="141" t="s">
        <v>264</v>
      </c>
      <c r="E198" s="159"/>
    </row>
    <row r="199" spans="1:5" ht="72">
      <c r="A199" s="138" t="s">
        <v>198</v>
      </c>
      <c r="B199" s="202" t="s">
        <v>360</v>
      </c>
      <c r="C199" s="140" t="s">
        <v>210</v>
      </c>
      <c r="D199" s="141" t="s">
        <v>264</v>
      </c>
      <c r="E199" s="159"/>
    </row>
    <row r="200" spans="1:5" ht="72">
      <c r="A200" s="138" t="s">
        <v>198</v>
      </c>
      <c r="B200" s="202" t="s">
        <v>361</v>
      </c>
      <c r="C200" s="140" t="s">
        <v>210</v>
      </c>
      <c r="D200" s="141" t="s">
        <v>264</v>
      </c>
      <c r="E200" s="159"/>
    </row>
    <row r="201" spans="1:5" ht="60">
      <c r="A201" s="138" t="s">
        <v>198</v>
      </c>
      <c r="B201" s="202" t="s">
        <v>362</v>
      </c>
      <c r="C201" s="140" t="s">
        <v>210</v>
      </c>
      <c r="D201" s="141" t="s">
        <v>264</v>
      </c>
      <c r="E201" s="159"/>
    </row>
    <row r="202" spans="1:5" ht="84">
      <c r="A202" s="138" t="s">
        <v>198</v>
      </c>
      <c r="B202" s="202" t="s">
        <v>363</v>
      </c>
      <c r="C202" s="140" t="s">
        <v>210</v>
      </c>
      <c r="D202" s="141" t="s">
        <v>264</v>
      </c>
      <c r="E202" s="159"/>
    </row>
    <row r="203" spans="1:5" ht="48">
      <c r="A203" s="138" t="s">
        <v>198</v>
      </c>
      <c r="B203" s="202" t="s">
        <v>238</v>
      </c>
      <c r="C203" s="140" t="s">
        <v>210</v>
      </c>
      <c r="D203" s="141" t="s">
        <v>264</v>
      </c>
      <c r="E203" s="159"/>
    </row>
    <row r="204" spans="1:5" ht="60">
      <c r="A204" s="138" t="s">
        <v>198</v>
      </c>
      <c r="B204" s="202" t="s">
        <v>364</v>
      </c>
      <c r="C204" s="140" t="s">
        <v>210</v>
      </c>
      <c r="D204" s="141" t="s">
        <v>264</v>
      </c>
      <c r="E204" s="159"/>
    </row>
    <row r="205" spans="1:5" ht="60">
      <c r="A205" s="138" t="s">
        <v>198</v>
      </c>
      <c r="B205" s="202" t="s">
        <v>365</v>
      </c>
      <c r="C205" s="140" t="s">
        <v>210</v>
      </c>
      <c r="D205" s="141" t="s">
        <v>264</v>
      </c>
      <c r="E205" s="159"/>
    </row>
    <row r="206" spans="1:5" ht="72">
      <c r="A206" s="138" t="s">
        <v>198</v>
      </c>
      <c r="B206" s="202" t="s">
        <v>366</v>
      </c>
      <c r="C206" s="140" t="s">
        <v>210</v>
      </c>
      <c r="D206" s="141" t="s">
        <v>264</v>
      </c>
      <c r="E206" s="159"/>
    </row>
    <row r="207" spans="1:5" ht="96">
      <c r="A207" s="138" t="s">
        <v>198</v>
      </c>
      <c r="B207" s="202" t="s">
        <v>339</v>
      </c>
      <c r="C207" s="140" t="s">
        <v>210</v>
      </c>
      <c r="D207" s="141" t="s">
        <v>264</v>
      </c>
      <c r="E207" s="159"/>
    </row>
    <row r="208" spans="1:5" ht="72">
      <c r="A208" s="138" t="s">
        <v>198</v>
      </c>
      <c r="B208" s="202" t="s">
        <v>367</v>
      </c>
      <c r="C208" s="140" t="s">
        <v>210</v>
      </c>
      <c r="D208" s="141" t="s">
        <v>264</v>
      </c>
      <c r="E208" s="159"/>
    </row>
    <row r="209" spans="1:5" ht="63">
      <c r="A209" s="138" t="s">
        <v>202</v>
      </c>
      <c r="B209" s="202" t="s">
        <v>368</v>
      </c>
      <c r="C209" s="140" t="s">
        <v>210</v>
      </c>
      <c r="D209" s="141" t="s">
        <v>264</v>
      </c>
      <c r="E209" s="160" t="s">
        <v>369</v>
      </c>
    </row>
    <row r="210" spans="1:5" ht="72">
      <c r="A210" s="138" t="s">
        <v>202</v>
      </c>
      <c r="B210" s="202" t="s">
        <v>370</v>
      </c>
      <c r="C210" s="140" t="s">
        <v>210</v>
      </c>
      <c r="D210" s="141" t="s">
        <v>264</v>
      </c>
      <c r="E210" s="159"/>
    </row>
    <row r="211" spans="1:5" ht="96">
      <c r="A211" s="138" t="s">
        <v>202</v>
      </c>
      <c r="B211" s="202" t="s">
        <v>371</v>
      </c>
      <c r="C211" s="140" t="s">
        <v>210</v>
      </c>
      <c r="D211" s="141" t="s">
        <v>264</v>
      </c>
      <c r="E211" s="159"/>
    </row>
    <row r="212" spans="1:5" ht="84">
      <c r="A212" s="138" t="s">
        <v>202</v>
      </c>
      <c r="B212" s="202" t="s">
        <v>372</v>
      </c>
      <c r="C212" s="140" t="s">
        <v>210</v>
      </c>
      <c r="D212" s="141" t="s">
        <v>264</v>
      </c>
      <c r="E212" s="159"/>
    </row>
    <row r="213" spans="1:5" ht="48">
      <c r="A213" s="138" t="s">
        <v>202</v>
      </c>
      <c r="B213" s="202" t="s">
        <v>373</v>
      </c>
      <c r="C213" s="140" t="s">
        <v>210</v>
      </c>
      <c r="D213" s="141" t="s">
        <v>264</v>
      </c>
      <c r="E213" s="159"/>
    </row>
    <row r="214" spans="1:5" ht="72">
      <c r="A214" s="138" t="s">
        <v>202</v>
      </c>
      <c r="B214" s="202" t="s">
        <v>374</v>
      </c>
      <c r="C214" s="140" t="s">
        <v>210</v>
      </c>
      <c r="D214" s="141" t="s">
        <v>264</v>
      </c>
      <c r="E214" s="159"/>
    </row>
    <row r="215" spans="1:5" ht="48">
      <c r="A215" s="138" t="s">
        <v>202</v>
      </c>
      <c r="B215" s="202" t="s">
        <v>375</v>
      </c>
      <c r="C215" s="140" t="s">
        <v>210</v>
      </c>
      <c r="D215" s="141" t="s">
        <v>264</v>
      </c>
      <c r="E215" s="159"/>
    </row>
    <row r="216" spans="1:5" ht="60">
      <c r="A216" s="138" t="s">
        <v>202</v>
      </c>
      <c r="B216" s="202" t="s">
        <v>376</v>
      </c>
      <c r="C216" s="140" t="s">
        <v>210</v>
      </c>
      <c r="D216" s="141" t="s">
        <v>264</v>
      </c>
      <c r="E216" s="159"/>
    </row>
    <row r="217" spans="1:5" ht="72">
      <c r="A217" s="138" t="s">
        <v>377</v>
      </c>
      <c r="B217" s="202" t="s">
        <v>378</v>
      </c>
      <c r="C217" s="140" t="s">
        <v>210</v>
      </c>
      <c r="D217" s="141" t="s">
        <v>264</v>
      </c>
      <c r="E217" s="159"/>
    </row>
    <row r="218" spans="1:5" ht="276">
      <c r="A218" s="138" t="s">
        <v>205</v>
      </c>
      <c r="B218" s="202" t="s">
        <v>379</v>
      </c>
      <c r="C218" s="140" t="s">
        <v>210</v>
      </c>
      <c r="D218" s="141" t="s">
        <v>264</v>
      </c>
      <c r="E218" s="159"/>
    </row>
    <row r="219" spans="1:5" ht="144">
      <c r="A219" s="138" t="s">
        <v>205</v>
      </c>
      <c r="B219" s="202" t="s">
        <v>380</v>
      </c>
      <c r="C219" s="140" t="s">
        <v>210</v>
      </c>
      <c r="D219" s="141" t="s">
        <v>264</v>
      </c>
      <c r="E219" s="159"/>
    </row>
    <row r="220" spans="1:5" ht="72">
      <c r="A220" s="138" t="s">
        <v>205</v>
      </c>
      <c r="B220" s="202" t="s">
        <v>381</v>
      </c>
      <c r="C220" s="140" t="s">
        <v>210</v>
      </c>
      <c r="D220" s="141" t="s">
        <v>264</v>
      </c>
      <c r="E220" s="159"/>
    </row>
    <row r="221" spans="1:5" ht="60">
      <c r="A221" s="138" t="s">
        <v>205</v>
      </c>
      <c r="B221" s="202" t="s">
        <v>282</v>
      </c>
      <c r="C221" s="140" t="s">
        <v>210</v>
      </c>
      <c r="D221" s="141" t="s">
        <v>264</v>
      </c>
      <c r="E221" s="159"/>
    </row>
    <row r="222" spans="1:5" ht="60">
      <c r="A222" s="138" t="s">
        <v>205</v>
      </c>
      <c r="B222" s="202" t="s">
        <v>382</v>
      </c>
      <c r="C222" s="140" t="s">
        <v>210</v>
      </c>
      <c r="D222" s="141" t="s">
        <v>264</v>
      </c>
      <c r="E222" s="159"/>
    </row>
    <row r="223" spans="1:5" ht="60">
      <c r="A223" s="138" t="s">
        <v>205</v>
      </c>
      <c r="B223" s="202" t="s">
        <v>348</v>
      </c>
      <c r="C223" s="140" t="s">
        <v>210</v>
      </c>
      <c r="D223" s="141" t="s">
        <v>264</v>
      </c>
      <c r="E223" s="159"/>
    </row>
    <row r="224" spans="1:5" ht="96">
      <c r="A224" s="138" t="s">
        <v>205</v>
      </c>
      <c r="B224" s="202" t="s">
        <v>383</v>
      </c>
      <c r="C224" s="140" t="s">
        <v>210</v>
      </c>
      <c r="D224" s="141" t="s">
        <v>264</v>
      </c>
      <c r="E224" s="159"/>
    </row>
    <row r="225" spans="1:5" ht="60">
      <c r="A225" s="138" t="s">
        <v>205</v>
      </c>
      <c r="B225" s="202" t="s">
        <v>384</v>
      </c>
      <c r="C225" s="140" t="s">
        <v>210</v>
      </c>
      <c r="D225" s="141" t="s">
        <v>264</v>
      </c>
      <c r="E225" s="159"/>
    </row>
    <row r="226" spans="1:5" ht="60">
      <c r="A226" s="138" t="s">
        <v>205</v>
      </c>
      <c r="B226" s="202" t="s">
        <v>385</v>
      </c>
      <c r="C226" s="140" t="s">
        <v>210</v>
      </c>
      <c r="D226" s="141" t="s">
        <v>264</v>
      </c>
      <c r="E226" s="159"/>
    </row>
    <row r="227" spans="1:5" ht="120">
      <c r="A227" s="138" t="s">
        <v>205</v>
      </c>
      <c r="B227" s="202" t="s">
        <v>386</v>
      </c>
      <c r="C227" s="140" t="s">
        <v>210</v>
      </c>
      <c r="D227" s="141" t="s">
        <v>264</v>
      </c>
      <c r="E227" s="159"/>
    </row>
    <row r="228" spans="1:5" ht="60">
      <c r="A228" s="138" t="s">
        <v>205</v>
      </c>
      <c r="B228" s="202" t="s">
        <v>387</v>
      </c>
      <c r="C228" s="140" t="s">
        <v>210</v>
      </c>
      <c r="D228" s="141" t="s">
        <v>264</v>
      </c>
      <c r="E228" s="159"/>
    </row>
    <row r="229" spans="1:5" ht="48">
      <c r="A229" s="138" t="s">
        <v>212</v>
      </c>
      <c r="B229" s="202" t="s">
        <v>388</v>
      </c>
      <c r="C229" s="140" t="s">
        <v>210</v>
      </c>
      <c r="D229" s="150" t="s">
        <v>389</v>
      </c>
      <c r="E229" s="159"/>
    </row>
    <row r="230" spans="1:5" ht="48">
      <c r="A230" s="138" t="s">
        <v>212</v>
      </c>
      <c r="B230" s="202" t="s">
        <v>390</v>
      </c>
      <c r="C230" s="140" t="s">
        <v>210</v>
      </c>
      <c r="D230" s="150" t="s">
        <v>389</v>
      </c>
      <c r="E230" s="159"/>
    </row>
    <row r="231" spans="1:5" ht="60">
      <c r="A231" s="138" t="s">
        <v>216</v>
      </c>
      <c r="B231" s="202" t="s">
        <v>391</v>
      </c>
      <c r="C231" s="140" t="s">
        <v>210</v>
      </c>
      <c r="D231" s="150" t="s">
        <v>389</v>
      </c>
      <c r="E231" s="159"/>
    </row>
    <row r="232" spans="1:5" ht="60">
      <c r="A232" s="138" t="s">
        <v>216</v>
      </c>
      <c r="B232" s="202" t="s">
        <v>392</v>
      </c>
      <c r="C232" s="140" t="s">
        <v>210</v>
      </c>
      <c r="D232" s="150" t="s">
        <v>389</v>
      </c>
      <c r="E232" s="159"/>
    </row>
    <row r="233" spans="1:5" ht="48">
      <c r="A233" s="138" t="s">
        <v>216</v>
      </c>
      <c r="B233" s="202" t="s">
        <v>393</v>
      </c>
      <c r="C233" s="140" t="s">
        <v>210</v>
      </c>
      <c r="D233" s="150" t="s">
        <v>389</v>
      </c>
      <c r="E233" s="159"/>
    </row>
    <row r="234" spans="1:5" ht="96">
      <c r="A234" s="138" t="s">
        <v>173</v>
      </c>
      <c r="B234" s="202" t="s">
        <v>394</v>
      </c>
      <c r="C234" s="140" t="s">
        <v>210</v>
      </c>
      <c r="D234" s="150" t="s">
        <v>389</v>
      </c>
      <c r="E234" s="159"/>
    </row>
    <row r="235" spans="1:5" ht="72">
      <c r="A235" s="138" t="s">
        <v>173</v>
      </c>
      <c r="B235" s="202" t="s">
        <v>395</v>
      </c>
      <c r="C235" s="140" t="s">
        <v>210</v>
      </c>
      <c r="D235" s="150" t="s">
        <v>389</v>
      </c>
      <c r="E235" s="159"/>
    </row>
    <row r="236" spans="1:5" ht="48">
      <c r="A236" s="138" t="s">
        <v>173</v>
      </c>
      <c r="B236" s="202" t="s">
        <v>396</v>
      </c>
      <c r="C236" s="140" t="s">
        <v>210</v>
      </c>
      <c r="D236" s="150" t="s">
        <v>389</v>
      </c>
      <c r="E236" s="159"/>
    </row>
    <row r="237" spans="1:5" ht="60">
      <c r="A237" s="138" t="s">
        <v>173</v>
      </c>
      <c r="B237" s="202" t="s">
        <v>397</v>
      </c>
      <c r="C237" s="140" t="s">
        <v>210</v>
      </c>
      <c r="D237" s="150" t="s">
        <v>389</v>
      </c>
      <c r="E237" s="159"/>
    </row>
    <row r="238" spans="1:5" ht="48">
      <c r="A238" s="138" t="s">
        <v>173</v>
      </c>
      <c r="B238" s="202" t="s">
        <v>388</v>
      </c>
      <c r="C238" s="140" t="s">
        <v>210</v>
      </c>
      <c r="D238" s="150" t="s">
        <v>389</v>
      </c>
      <c r="E238" s="159"/>
    </row>
    <row r="239" spans="1:5" ht="72">
      <c r="A239" s="138" t="s">
        <v>173</v>
      </c>
      <c r="B239" s="205" t="s">
        <v>398</v>
      </c>
      <c r="C239" s="140" t="s">
        <v>210</v>
      </c>
      <c r="D239" s="150" t="s">
        <v>389</v>
      </c>
      <c r="E239" s="159"/>
    </row>
    <row r="240" spans="1:5" ht="48">
      <c r="A240" s="138" t="s">
        <v>173</v>
      </c>
      <c r="B240" s="202" t="s">
        <v>390</v>
      </c>
      <c r="C240" s="140" t="s">
        <v>210</v>
      </c>
      <c r="D240" s="150" t="s">
        <v>389</v>
      </c>
      <c r="E240" s="159"/>
    </row>
    <row r="241" spans="1:5" ht="60">
      <c r="A241" s="138" t="s">
        <v>173</v>
      </c>
      <c r="B241" s="202" t="s">
        <v>399</v>
      </c>
      <c r="C241" s="140" t="s">
        <v>210</v>
      </c>
      <c r="D241" s="150" t="s">
        <v>389</v>
      </c>
      <c r="E241" s="159"/>
    </row>
    <row r="242" spans="1:5" ht="60">
      <c r="A242" s="138" t="s">
        <v>173</v>
      </c>
      <c r="B242" s="202" t="s">
        <v>400</v>
      </c>
      <c r="C242" s="140" t="s">
        <v>210</v>
      </c>
      <c r="D242" s="150" t="s">
        <v>389</v>
      </c>
      <c r="E242" s="159"/>
    </row>
    <row r="243" spans="1:5" ht="72">
      <c r="A243" s="138" t="s">
        <v>173</v>
      </c>
      <c r="B243" s="202" t="s">
        <v>401</v>
      </c>
      <c r="C243" s="140" t="s">
        <v>210</v>
      </c>
      <c r="D243" s="150" t="s">
        <v>389</v>
      </c>
      <c r="E243" s="159"/>
    </row>
    <row r="244" spans="1:5" ht="48">
      <c r="A244" s="138" t="s">
        <v>173</v>
      </c>
      <c r="B244" s="202" t="s">
        <v>402</v>
      </c>
      <c r="C244" s="140" t="s">
        <v>210</v>
      </c>
      <c r="D244" s="150" t="s">
        <v>389</v>
      </c>
      <c r="E244" s="159"/>
    </row>
    <row r="245" spans="1:5" ht="48">
      <c r="A245" s="138" t="s">
        <v>173</v>
      </c>
      <c r="B245" s="202" t="s">
        <v>403</v>
      </c>
      <c r="C245" s="140" t="s">
        <v>210</v>
      </c>
      <c r="D245" s="150" t="s">
        <v>389</v>
      </c>
      <c r="E245" s="159"/>
    </row>
    <row r="246" spans="1:5" ht="48">
      <c r="A246" s="138" t="s">
        <v>173</v>
      </c>
      <c r="B246" s="202" t="s">
        <v>404</v>
      </c>
      <c r="C246" s="140" t="s">
        <v>210</v>
      </c>
      <c r="D246" s="150" t="s">
        <v>389</v>
      </c>
      <c r="E246" s="159"/>
    </row>
    <row r="247" spans="1:5" ht="84">
      <c r="A247" s="138" t="s">
        <v>173</v>
      </c>
      <c r="B247" s="202" t="s">
        <v>405</v>
      </c>
      <c r="C247" s="140" t="s">
        <v>210</v>
      </c>
      <c r="D247" s="150" t="s">
        <v>389</v>
      </c>
      <c r="E247" s="159"/>
    </row>
    <row r="248" spans="1:5" ht="60">
      <c r="A248" s="138" t="s">
        <v>173</v>
      </c>
      <c r="B248" s="202" t="s">
        <v>406</v>
      </c>
      <c r="C248" s="140" t="s">
        <v>210</v>
      </c>
      <c r="D248" s="150" t="s">
        <v>389</v>
      </c>
      <c r="E248" s="159"/>
    </row>
    <row r="249" spans="1:5" ht="72">
      <c r="A249" s="138" t="s">
        <v>173</v>
      </c>
      <c r="B249" s="202" t="s">
        <v>407</v>
      </c>
      <c r="C249" s="140" t="s">
        <v>210</v>
      </c>
      <c r="D249" s="150" t="s">
        <v>389</v>
      </c>
      <c r="E249" s="159"/>
    </row>
    <row r="250" spans="1:5" ht="72">
      <c r="A250" s="138" t="s">
        <v>173</v>
      </c>
      <c r="B250" s="202" t="s">
        <v>408</v>
      </c>
      <c r="C250" s="140" t="s">
        <v>210</v>
      </c>
      <c r="D250" s="150" t="s">
        <v>389</v>
      </c>
      <c r="E250" s="159"/>
    </row>
    <row r="251" spans="1:5" ht="72">
      <c r="A251" s="138" t="s">
        <v>176</v>
      </c>
      <c r="B251" s="202" t="s">
        <v>409</v>
      </c>
      <c r="C251" s="140" t="s">
        <v>210</v>
      </c>
      <c r="D251" s="150" t="s">
        <v>389</v>
      </c>
      <c r="E251" s="159"/>
    </row>
    <row r="252" spans="1:5" ht="36">
      <c r="A252" s="138" t="s">
        <v>176</v>
      </c>
      <c r="B252" s="202" t="s">
        <v>410</v>
      </c>
      <c r="C252" s="140" t="s">
        <v>210</v>
      </c>
      <c r="D252" s="150" t="s">
        <v>389</v>
      </c>
      <c r="E252" s="159"/>
    </row>
    <row r="253" spans="1:5" ht="84">
      <c r="A253" s="138" t="s">
        <v>176</v>
      </c>
      <c r="B253" s="202" t="s">
        <v>411</v>
      </c>
      <c r="C253" s="140" t="s">
        <v>210</v>
      </c>
      <c r="D253" s="150" t="s">
        <v>389</v>
      </c>
      <c r="E253" s="159"/>
    </row>
    <row r="254" spans="1:5" ht="72">
      <c r="A254" s="138" t="s">
        <v>176</v>
      </c>
      <c r="B254" s="202" t="s">
        <v>412</v>
      </c>
      <c r="C254" s="140" t="s">
        <v>210</v>
      </c>
      <c r="D254" s="150" t="s">
        <v>389</v>
      </c>
      <c r="E254" s="159"/>
    </row>
    <row r="255" spans="1:5" ht="48">
      <c r="A255" s="138" t="s">
        <v>176</v>
      </c>
      <c r="B255" s="202" t="s">
        <v>413</v>
      </c>
      <c r="C255" s="140" t="s">
        <v>210</v>
      </c>
      <c r="D255" s="150" t="s">
        <v>389</v>
      </c>
      <c r="E255" s="159"/>
    </row>
    <row r="256" spans="1:5" ht="48">
      <c r="A256" s="138" t="s">
        <v>176</v>
      </c>
      <c r="B256" s="202" t="s">
        <v>414</v>
      </c>
      <c r="C256" s="140" t="s">
        <v>210</v>
      </c>
      <c r="D256" s="150" t="s">
        <v>389</v>
      </c>
      <c r="E256" s="159"/>
    </row>
    <row r="257" spans="1:5" ht="60">
      <c r="A257" s="138" t="s">
        <v>176</v>
      </c>
      <c r="B257" s="202" t="s">
        <v>415</v>
      </c>
      <c r="C257" s="140" t="s">
        <v>210</v>
      </c>
      <c r="D257" s="150" t="s">
        <v>389</v>
      </c>
      <c r="E257" s="159"/>
    </row>
    <row r="258" spans="1:5" ht="36">
      <c r="A258" s="138" t="s">
        <v>176</v>
      </c>
      <c r="B258" s="202" t="s">
        <v>416</v>
      </c>
      <c r="C258" s="140" t="s">
        <v>210</v>
      </c>
      <c r="D258" s="150" t="s">
        <v>389</v>
      </c>
      <c r="E258" s="159"/>
    </row>
    <row r="259" spans="1:5" ht="36">
      <c r="A259" s="138" t="s">
        <v>176</v>
      </c>
      <c r="B259" s="202" t="s">
        <v>417</v>
      </c>
      <c r="C259" s="140" t="s">
        <v>210</v>
      </c>
      <c r="D259" s="150" t="s">
        <v>389</v>
      </c>
      <c r="E259" s="159"/>
    </row>
    <row r="260" spans="1:5" ht="60">
      <c r="A260" s="138" t="s">
        <v>176</v>
      </c>
      <c r="B260" s="202" t="s">
        <v>418</v>
      </c>
      <c r="C260" s="140" t="s">
        <v>210</v>
      </c>
      <c r="D260" s="150" t="s">
        <v>389</v>
      </c>
      <c r="E260" s="159"/>
    </row>
    <row r="261" spans="1:5" ht="60">
      <c r="A261" s="138" t="s">
        <v>176</v>
      </c>
      <c r="B261" s="202" t="s">
        <v>419</v>
      </c>
      <c r="C261" s="140" t="s">
        <v>210</v>
      </c>
      <c r="D261" s="150" t="s">
        <v>389</v>
      </c>
      <c r="E261" s="159"/>
    </row>
    <row r="262" spans="1:5" ht="60">
      <c r="A262" s="138" t="s">
        <v>176</v>
      </c>
      <c r="B262" s="202" t="s">
        <v>420</v>
      </c>
      <c r="C262" s="140" t="s">
        <v>210</v>
      </c>
      <c r="D262" s="150" t="s">
        <v>389</v>
      </c>
      <c r="E262" s="159"/>
    </row>
    <row r="263" spans="1:5" ht="48">
      <c r="A263" s="138" t="s">
        <v>176</v>
      </c>
      <c r="B263" s="202" t="s">
        <v>421</v>
      </c>
      <c r="C263" s="140" t="s">
        <v>210</v>
      </c>
      <c r="D263" s="150" t="s">
        <v>389</v>
      </c>
      <c r="E263" s="159"/>
    </row>
    <row r="264" spans="1:5" ht="48">
      <c r="A264" s="138" t="s">
        <v>176</v>
      </c>
      <c r="B264" s="202" t="s">
        <v>422</v>
      </c>
      <c r="C264" s="140" t="s">
        <v>210</v>
      </c>
      <c r="D264" s="150" t="s">
        <v>389</v>
      </c>
      <c r="E264" s="159"/>
    </row>
    <row r="265" spans="1:5" ht="60">
      <c r="A265" s="138" t="s">
        <v>176</v>
      </c>
      <c r="B265" s="202" t="s">
        <v>423</v>
      </c>
      <c r="C265" s="140" t="s">
        <v>210</v>
      </c>
      <c r="D265" s="150" t="s">
        <v>389</v>
      </c>
      <c r="E265" s="159"/>
    </row>
    <row r="266" spans="1:5" ht="48">
      <c r="A266" s="138" t="s">
        <v>176</v>
      </c>
      <c r="B266" s="202" t="s">
        <v>424</v>
      </c>
      <c r="C266" s="140" t="s">
        <v>210</v>
      </c>
      <c r="D266" s="150" t="s">
        <v>389</v>
      </c>
      <c r="E266" s="159"/>
    </row>
    <row r="267" spans="1:5" ht="84">
      <c r="A267" s="138" t="s">
        <v>180</v>
      </c>
      <c r="B267" s="202" t="s">
        <v>425</v>
      </c>
      <c r="C267" s="140" t="s">
        <v>210</v>
      </c>
      <c r="D267" s="150" t="s">
        <v>389</v>
      </c>
      <c r="E267" s="159"/>
    </row>
    <row r="268" spans="1:5" ht="60">
      <c r="A268" s="138" t="s">
        <v>180</v>
      </c>
      <c r="B268" s="202" t="s">
        <v>426</v>
      </c>
      <c r="C268" s="140" t="s">
        <v>210</v>
      </c>
      <c r="D268" s="150" t="s">
        <v>389</v>
      </c>
      <c r="E268" s="159"/>
    </row>
    <row r="269" spans="1:5" ht="48">
      <c r="A269" s="138" t="s">
        <v>180</v>
      </c>
      <c r="B269" s="202" t="s">
        <v>424</v>
      </c>
      <c r="C269" s="140" t="s">
        <v>210</v>
      </c>
      <c r="D269" s="150" t="s">
        <v>389</v>
      </c>
      <c r="E269" s="159"/>
    </row>
    <row r="270" spans="1:5" ht="72">
      <c r="A270" s="138" t="s">
        <v>180</v>
      </c>
      <c r="B270" s="202" t="s">
        <v>427</v>
      </c>
      <c r="C270" s="140" t="s">
        <v>210</v>
      </c>
      <c r="D270" s="150" t="s">
        <v>389</v>
      </c>
      <c r="E270" s="159"/>
    </row>
    <row r="271" spans="1:5" ht="72">
      <c r="A271" s="138" t="s">
        <v>180</v>
      </c>
      <c r="B271" s="202" t="s">
        <v>428</v>
      </c>
      <c r="C271" s="140" t="s">
        <v>210</v>
      </c>
      <c r="D271" s="150" t="s">
        <v>389</v>
      </c>
      <c r="E271" s="159"/>
    </row>
    <row r="272" spans="1:5" ht="72.75">
      <c r="A272" s="138" t="s">
        <v>180</v>
      </c>
      <c r="B272" s="206" t="s">
        <v>429</v>
      </c>
      <c r="C272" s="140" t="s">
        <v>210</v>
      </c>
      <c r="D272" s="150" t="s">
        <v>389</v>
      </c>
      <c r="E272" s="159"/>
    </row>
    <row r="273" spans="1:5" ht="60">
      <c r="A273" s="138" t="s">
        <v>226</v>
      </c>
      <c r="B273" s="202" t="s">
        <v>430</v>
      </c>
      <c r="C273" s="140" t="s">
        <v>210</v>
      </c>
      <c r="D273" s="150" t="s">
        <v>389</v>
      </c>
      <c r="E273" s="159"/>
    </row>
    <row r="274" spans="1:5" ht="72">
      <c r="A274" s="138" t="s">
        <v>182</v>
      </c>
      <c r="B274" s="202" t="s">
        <v>431</v>
      </c>
      <c r="C274" s="140" t="s">
        <v>210</v>
      </c>
      <c r="D274" s="150" t="s">
        <v>389</v>
      </c>
      <c r="E274" s="159"/>
    </row>
    <row r="275" spans="1:5" ht="60">
      <c r="A275" s="138" t="s">
        <v>182</v>
      </c>
      <c r="B275" s="202" t="s">
        <v>432</v>
      </c>
      <c r="C275" s="140" t="s">
        <v>210</v>
      </c>
      <c r="D275" s="150" t="s">
        <v>389</v>
      </c>
      <c r="E275" s="159"/>
    </row>
    <row r="276" spans="1:5" ht="72">
      <c r="A276" s="138" t="s">
        <v>314</v>
      </c>
      <c r="B276" s="202" t="s">
        <v>433</v>
      </c>
      <c r="C276" s="140" t="s">
        <v>210</v>
      </c>
      <c r="D276" s="150" t="s">
        <v>389</v>
      </c>
      <c r="E276" s="159"/>
    </row>
    <row r="277" spans="1:5" ht="72">
      <c r="A277" s="138" t="s">
        <v>314</v>
      </c>
      <c r="B277" s="202" t="s">
        <v>434</v>
      </c>
      <c r="C277" s="140" t="s">
        <v>210</v>
      </c>
      <c r="D277" s="150" t="s">
        <v>389</v>
      </c>
      <c r="E277" s="159"/>
    </row>
    <row r="278" spans="1:5" ht="60">
      <c r="A278" s="138" t="s">
        <v>314</v>
      </c>
      <c r="B278" s="202" t="s">
        <v>435</v>
      </c>
      <c r="C278" s="140" t="s">
        <v>210</v>
      </c>
      <c r="D278" s="150" t="s">
        <v>389</v>
      </c>
      <c r="E278" s="159"/>
    </row>
    <row r="279" spans="1:5" ht="84">
      <c r="A279" s="138" t="s">
        <v>314</v>
      </c>
      <c r="B279" s="202" t="s">
        <v>436</v>
      </c>
      <c r="C279" s="140" t="s">
        <v>210</v>
      </c>
      <c r="D279" s="150" t="s">
        <v>389</v>
      </c>
      <c r="E279" s="159"/>
    </row>
    <row r="280" spans="1:5" ht="48">
      <c r="A280" s="138" t="s">
        <v>314</v>
      </c>
      <c r="B280" s="202" t="s">
        <v>437</v>
      </c>
      <c r="C280" s="140" t="s">
        <v>210</v>
      </c>
      <c r="D280" s="150" t="s">
        <v>389</v>
      </c>
      <c r="E280" s="159"/>
    </row>
    <row r="281" spans="1:5" ht="60">
      <c r="A281" s="138" t="s">
        <v>314</v>
      </c>
      <c r="B281" s="202" t="s">
        <v>415</v>
      </c>
      <c r="C281" s="140" t="s">
        <v>210</v>
      </c>
      <c r="D281" s="150" t="s">
        <v>389</v>
      </c>
      <c r="E281" s="159"/>
    </row>
    <row r="282" spans="1:5" ht="60">
      <c r="A282" s="138" t="s">
        <v>314</v>
      </c>
      <c r="B282" s="202" t="s">
        <v>438</v>
      </c>
      <c r="C282" s="140" t="s">
        <v>210</v>
      </c>
      <c r="D282" s="150" t="s">
        <v>389</v>
      </c>
      <c r="E282" s="159"/>
    </row>
    <row r="283" spans="1:5" ht="60">
      <c r="A283" s="138" t="s">
        <v>186</v>
      </c>
      <c r="B283" s="202" t="s">
        <v>439</v>
      </c>
      <c r="C283" s="140" t="s">
        <v>210</v>
      </c>
      <c r="D283" s="150" t="s">
        <v>389</v>
      </c>
      <c r="E283" s="159"/>
    </row>
    <row r="284" spans="1:5" ht="72">
      <c r="A284" s="138" t="s">
        <v>168</v>
      </c>
      <c r="B284" s="202" t="s">
        <v>440</v>
      </c>
      <c r="C284" s="140" t="s">
        <v>210</v>
      </c>
      <c r="D284" s="150" t="s">
        <v>389</v>
      </c>
      <c r="E284" s="159"/>
    </row>
    <row r="285" spans="1:5" ht="84">
      <c r="A285" s="138" t="s">
        <v>168</v>
      </c>
      <c r="B285" s="202" t="s">
        <v>441</v>
      </c>
      <c r="C285" s="140" t="s">
        <v>210</v>
      </c>
      <c r="D285" s="150" t="s">
        <v>389</v>
      </c>
      <c r="E285" s="159"/>
    </row>
    <row r="286" spans="1:5" ht="60">
      <c r="A286" s="138" t="s">
        <v>168</v>
      </c>
      <c r="B286" s="202" t="s">
        <v>442</v>
      </c>
      <c r="C286" s="140" t="s">
        <v>210</v>
      </c>
      <c r="D286" s="150" t="s">
        <v>389</v>
      </c>
      <c r="E286" s="159"/>
    </row>
    <row r="287" spans="1:5" ht="72">
      <c r="A287" s="138" t="s">
        <v>168</v>
      </c>
      <c r="B287" s="202" t="s">
        <v>443</v>
      </c>
      <c r="C287" s="140" t="s">
        <v>210</v>
      </c>
      <c r="D287" s="150" t="s">
        <v>389</v>
      </c>
      <c r="E287" s="159"/>
    </row>
    <row r="288" spans="1:5" ht="72">
      <c r="A288" s="138" t="s">
        <v>168</v>
      </c>
      <c r="B288" s="202" t="s">
        <v>444</v>
      </c>
      <c r="C288" s="140" t="s">
        <v>210</v>
      </c>
      <c r="D288" s="150" t="s">
        <v>389</v>
      </c>
      <c r="E288" s="159"/>
    </row>
    <row r="289" spans="1:5" ht="72">
      <c r="A289" s="138" t="s">
        <v>168</v>
      </c>
      <c r="B289" s="202" t="s">
        <v>445</v>
      </c>
      <c r="C289" s="140" t="s">
        <v>210</v>
      </c>
      <c r="D289" s="150" t="s">
        <v>389</v>
      </c>
      <c r="E289" s="159"/>
    </row>
    <row r="290" spans="1:5" ht="72">
      <c r="A290" s="138" t="s">
        <v>168</v>
      </c>
      <c r="B290" s="202" t="s">
        <v>446</v>
      </c>
      <c r="C290" s="140" t="s">
        <v>210</v>
      </c>
      <c r="D290" s="150" t="s">
        <v>389</v>
      </c>
      <c r="E290" s="159"/>
    </row>
    <row r="291" spans="1:5" ht="84">
      <c r="A291" s="138" t="s">
        <v>168</v>
      </c>
      <c r="B291" s="202" t="s">
        <v>447</v>
      </c>
      <c r="C291" s="140" t="s">
        <v>210</v>
      </c>
      <c r="D291" s="150" t="s">
        <v>389</v>
      </c>
      <c r="E291" s="159"/>
    </row>
    <row r="292" spans="1:5" ht="84">
      <c r="A292" s="138" t="s">
        <v>168</v>
      </c>
      <c r="B292" s="202" t="s">
        <v>448</v>
      </c>
      <c r="C292" s="140" t="s">
        <v>210</v>
      </c>
      <c r="D292" s="150" t="s">
        <v>389</v>
      </c>
      <c r="E292" s="159"/>
    </row>
    <row r="293" spans="1:5" ht="84">
      <c r="A293" s="138" t="s">
        <v>168</v>
      </c>
      <c r="B293" s="202" t="s">
        <v>449</v>
      </c>
      <c r="C293" s="140" t="s">
        <v>210</v>
      </c>
      <c r="D293" s="150" t="s">
        <v>389</v>
      </c>
      <c r="E293" s="159"/>
    </row>
    <row r="294" spans="1:5" ht="60">
      <c r="A294" s="138" t="s">
        <v>168</v>
      </c>
      <c r="B294" s="202" t="s">
        <v>450</v>
      </c>
      <c r="C294" s="140" t="s">
        <v>210</v>
      </c>
      <c r="D294" s="150" t="s">
        <v>389</v>
      </c>
      <c r="E294" s="159"/>
    </row>
    <row r="295" spans="1:5" ht="60">
      <c r="A295" s="138" t="s">
        <v>168</v>
      </c>
      <c r="B295" s="202" t="s">
        <v>451</v>
      </c>
      <c r="C295" s="140" t="s">
        <v>210</v>
      </c>
      <c r="D295" s="150" t="s">
        <v>389</v>
      </c>
      <c r="E295" s="159"/>
    </row>
    <row r="296" spans="1:5" ht="48">
      <c r="A296" s="138" t="s">
        <v>168</v>
      </c>
      <c r="B296" s="202" t="s">
        <v>414</v>
      </c>
      <c r="C296" s="140" t="s">
        <v>210</v>
      </c>
      <c r="D296" s="150" t="s">
        <v>389</v>
      </c>
      <c r="E296" s="159"/>
    </row>
    <row r="297" spans="1:5" ht="48">
      <c r="A297" s="138" t="s">
        <v>168</v>
      </c>
      <c r="B297" s="202" t="s">
        <v>452</v>
      </c>
      <c r="C297" s="140" t="s">
        <v>210</v>
      </c>
      <c r="D297" s="150" t="s">
        <v>389</v>
      </c>
      <c r="E297" s="159"/>
    </row>
    <row r="298" spans="1:5" ht="60">
      <c r="A298" s="138" t="s">
        <v>196</v>
      </c>
      <c r="B298" s="202" t="s">
        <v>453</v>
      </c>
      <c r="C298" s="140" t="s">
        <v>210</v>
      </c>
      <c r="D298" s="150" t="s">
        <v>389</v>
      </c>
      <c r="E298" s="159"/>
    </row>
    <row r="299" spans="1:5" ht="72">
      <c r="A299" s="138" t="s">
        <v>196</v>
      </c>
      <c r="B299" s="202" t="s">
        <v>454</v>
      </c>
      <c r="C299" s="140" t="s">
        <v>210</v>
      </c>
      <c r="D299" s="150" t="s">
        <v>389</v>
      </c>
      <c r="E299" s="159"/>
    </row>
    <row r="300" spans="1:5" ht="60">
      <c r="A300" s="138" t="s">
        <v>196</v>
      </c>
      <c r="B300" s="202" t="s">
        <v>455</v>
      </c>
      <c r="C300" s="140" t="s">
        <v>210</v>
      </c>
      <c r="D300" s="150" t="s">
        <v>389</v>
      </c>
      <c r="E300" s="159"/>
    </row>
    <row r="301" spans="1:5" ht="84">
      <c r="A301" s="138" t="s">
        <v>196</v>
      </c>
      <c r="B301" s="202" t="s">
        <v>456</v>
      </c>
      <c r="C301" s="140" t="s">
        <v>210</v>
      </c>
      <c r="D301" s="150" t="s">
        <v>389</v>
      </c>
      <c r="E301" s="159"/>
    </row>
    <row r="302" spans="1:5" ht="60">
      <c r="A302" s="138" t="s">
        <v>196</v>
      </c>
      <c r="B302" s="202" t="s">
        <v>418</v>
      </c>
      <c r="C302" s="140" t="s">
        <v>210</v>
      </c>
      <c r="D302" s="150" t="s">
        <v>389</v>
      </c>
      <c r="E302" s="159"/>
    </row>
    <row r="303" spans="1:5" ht="84">
      <c r="A303" s="138" t="s">
        <v>196</v>
      </c>
      <c r="B303" s="202" t="s">
        <v>457</v>
      </c>
      <c r="C303" s="140" t="s">
        <v>210</v>
      </c>
      <c r="D303" s="150" t="s">
        <v>389</v>
      </c>
      <c r="E303" s="159"/>
    </row>
    <row r="304" spans="1:5" ht="60">
      <c r="A304" s="138" t="s">
        <v>196</v>
      </c>
      <c r="B304" s="202" t="s">
        <v>415</v>
      </c>
      <c r="C304" s="140" t="s">
        <v>210</v>
      </c>
      <c r="D304" s="150" t="s">
        <v>389</v>
      </c>
      <c r="E304" s="159"/>
    </row>
    <row r="305" spans="1:5" ht="60">
      <c r="A305" s="138" t="s">
        <v>196</v>
      </c>
      <c r="B305" s="202" t="s">
        <v>458</v>
      </c>
      <c r="C305" s="140" t="s">
        <v>210</v>
      </c>
      <c r="D305" s="150" t="s">
        <v>389</v>
      </c>
      <c r="E305" s="159"/>
    </row>
    <row r="306" spans="1:5" ht="60">
      <c r="A306" s="138" t="s">
        <v>196</v>
      </c>
      <c r="B306" s="202" t="s">
        <v>438</v>
      </c>
      <c r="C306" s="140" t="s">
        <v>210</v>
      </c>
      <c r="D306" s="150" t="s">
        <v>389</v>
      </c>
      <c r="E306" s="159"/>
    </row>
    <row r="307" spans="1:5" ht="60.75">
      <c r="A307" s="138" t="s">
        <v>196</v>
      </c>
      <c r="B307" s="204" t="s">
        <v>459</v>
      </c>
      <c r="C307" s="140" t="s">
        <v>210</v>
      </c>
      <c r="D307" s="150" t="s">
        <v>389</v>
      </c>
      <c r="E307" s="159"/>
    </row>
    <row r="308" spans="1:5" ht="60.75">
      <c r="A308" s="138" t="s">
        <v>196</v>
      </c>
      <c r="B308" s="204" t="s">
        <v>460</v>
      </c>
      <c r="C308" s="140" t="s">
        <v>210</v>
      </c>
      <c r="D308" s="150" t="s">
        <v>389</v>
      </c>
      <c r="E308" s="159"/>
    </row>
    <row r="309" spans="1:5" ht="36">
      <c r="A309" s="138" t="s">
        <v>240</v>
      </c>
      <c r="B309" s="202" t="s">
        <v>461</v>
      </c>
      <c r="C309" s="140" t="s">
        <v>210</v>
      </c>
      <c r="D309" s="150" t="s">
        <v>389</v>
      </c>
      <c r="E309" s="159"/>
    </row>
    <row r="310" spans="1:5" ht="63">
      <c r="A310" s="138" t="s">
        <v>240</v>
      </c>
      <c r="B310" s="202" t="s">
        <v>462</v>
      </c>
      <c r="C310" s="140" t="s">
        <v>210</v>
      </c>
      <c r="D310" s="150" t="s">
        <v>389</v>
      </c>
      <c r="E310" s="160" t="s">
        <v>463</v>
      </c>
    </row>
    <row r="311" spans="1:5" ht="63">
      <c r="A311" s="138" t="s">
        <v>240</v>
      </c>
      <c r="B311" s="202" t="s">
        <v>464</v>
      </c>
      <c r="C311" s="140" t="s">
        <v>210</v>
      </c>
      <c r="D311" s="150" t="s">
        <v>389</v>
      </c>
      <c r="E311" s="160" t="s">
        <v>463</v>
      </c>
    </row>
    <row r="312" spans="1:5" ht="72">
      <c r="A312" s="138" t="s">
        <v>240</v>
      </c>
      <c r="B312" s="202" t="s">
        <v>465</v>
      </c>
      <c r="C312" s="140" t="s">
        <v>210</v>
      </c>
      <c r="D312" s="150" t="s">
        <v>389</v>
      </c>
      <c r="E312" s="160" t="s">
        <v>463</v>
      </c>
    </row>
    <row r="313" spans="1:5" ht="72">
      <c r="A313" s="138" t="s">
        <v>198</v>
      </c>
      <c r="B313" s="202" t="s">
        <v>466</v>
      </c>
      <c r="C313" s="140" t="s">
        <v>210</v>
      </c>
      <c r="D313" s="150" t="s">
        <v>389</v>
      </c>
      <c r="E313" s="160" t="s">
        <v>463</v>
      </c>
    </row>
    <row r="314" spans="1:5" ht="63">
      <c r="A314" s="138" t="s">
        <v>198</v>
      </c>
      <c r="B314" s="202" t="s">
        <v>467</v>
      </c>
      <c r="C314" s="140" t="s">
        <v>210</v>
      </c>
      <c r="D314" s="150" t="s">
        <v>389</v>
      </c>
      <c r="E314" s="160" t="s">
        <v>463</v>
      </c>
    </row>
    <row r="315" spans="1:5" ht="60">
      <c r="A315" s="138" t="s">
        <v>198</v>
      </c>
      <c r="B315" s="202" t="s">
        <v>468</v>
      </c>
      <c r="C315" s="140" t="s">
        <v>210</v>
      </c>
      <c r="D315" s="150" t="s">
        <v>389</v>
      </c>
      <c r="E315" s="159"/>
    </row>
    <row r="316" spans="1:5" ht="60">
      <c r="A316" s="138" t="s">
        <v>198</v>
      </c>
      <c r="B316" s="202" t="s">
        <v>469</v>
      </c>
      <c r="C316" s="140" t="s">
        <v>210</v>
      </c>
      <c r="D316" s="150" t="s">
        <v>389</v>
      </c>
      <c r="E316" s="159"/>
    </row>
    <row r="317" spans="1:5" ht="72">
      <c r="A317" s="138" t="s">
        <v>198</v>
      </c>
      <c r="B317" s="202" t="s">
        <v>470</v>
      </c>
      <c r="C317" s="140" t="s">
        <v>210</v>
      </c>
      <c r="D317" s="150" t="s">
        <v>389</v>
      </c>
      <c r="E317" s="159"/>
    </row>
    <row r="318" spans="1:5" ht="60">
      <c r="A318" s="138" t="s">
        <v>198</v>
      </c>
      <c r="B318" s="202" t="s">
        <v>471</v>
      </c>
      <c r="C318" s="140" t="s">
        <v>210</v>
      </c>
      <c r="D318" s="150" t="s">
        <v>389</v>
      </c>
      <c r="E318" s="159"/>
    </row>
    <row r="319" spans="1:5" ht="60">
      <c r="A319" s="138" t="s">
        <v>198</v>
      </c>
      <c r="B319" s="202" t="s">
        <v>472</v>
      </c>
      <c r="C319" s="140" t="s">
        <v>210</v>
      </c>
      <c r="D319" s="150" t="s">
        <v>389</v>
      </c>
      <c r="E319" s="159"/>
    </row>
    <row r="320" spans="1:5" ht="72">
      <c r="A320" s="138" t="s">
        <v>198</v>
      </c>
      <c r="B320" s="202" t="s">
        <v>473</v>
      </c>
      <c r="C320" s="140" t="s">
        <v>210</v>
      </c>
      <c r="D320" s="150" t="s">
        <v>389</v>
      </c>
      <c r="E320" s="159"/>
    </row>
    <row r="321" spans="1:5" ht="72">
      <c r="A321" s="138" t="s">
        <v>198</v>
      </c>
      <c r="B321" s="202" t="s">
        <v>398</v>
      </c>
      <c r="C321" s="140" t="s">
        <v>210</v>
      </c>
      <c r="D321" s="150" t="s">
        <v>389</v>
      </c>
      <c r="E321" s="159"/>
    </row>
    <row r="322" spans="1:5" ht="48">
      <c r="A322" s="138" t="s">
        <v>198</v>
      </c>
      <c r="B322" s="202" t="s">
        <v>474</v>
      </c>
      <c r="C322" s="140" t="s">
        <v>210</v>
      </c>
      <c r="D322" s="150" t="s">
        <v>389</v>
      </c>
      <c r="E322" s="159"/>
    </row>
    <row r="323" spans="1:5" ht="60">
      <c r="A323" s="138" t="s">
        <v>198</v>
      </c>
      <c r="B323" s="202" t="s">
        <v>475</v>
      </c>
      <c r="C323" s="140" t="s">
        <v>210</v>
      </c>
      <c r="D323" s="150" t="s">
        <v>389</v>
      </c>
      <c r="E323" s="159"/>
    </row>
    <row r="324" spans="1:5" ht="72">
      <c r="A324" s="138" t="s">
        <v>198</v>
      </c>
      <c r="B324" s="202" t="s">
        <v>476</v>
      </c>
      <c r="C324" s="140" t="s">
        <v>210</v>
      </c>
      <c r="D324" s="150" t="s">
        <v>389</v>
      </c>
      <c r="E324" s="159"/>
    </row>
    <row r="325" spans="1:5" ht="72">
      <c r="A325" s="138" t="s">
        <v>198</v>
      </c>
      <c r="B325" s="202" t="s">
        <v>477</v>
      </c>
      <c r="C325" s="140" t="s">
        <v>210</v>
      </c>
      <c r="D325" s="150" t="s">
        <v>389</v>
      </c>
      <c r="E325" s="159"/>
    </row>
    <row r="326" spans="1:5" ht="84">
      <c r="A326" s="138" t="s">
        <v>202</v>
      </c>
      <c r="B326" s="202" t="s">
        <v>478</v>
      </c>
      <c r="C326" s="140" t="s">
        <v>210</v>
      </c>
      <c r="D326" s="150" t="s">
        <v>389</v>
      </c>
      <c r="E326" s="159"/>
    </row>
    <row r="327" spans="1:5" ht="72">
      <c r="A327" s="138" t="s">
        <v>202</v>
      </c>
      <c r="B327" s="202" t="s">
        <v>479</v>
      </c>
      <c r="C327" s="140" t="s">
        <v>210</v>
      </c>
      <c r="D327" s="150" t="s">
        <v>389</v>
      </c>
      <c r="E327" s="159"/>
    </row>
    <row r="328" spans="1:5" ht="48">
      <c r="A328" s="138" t="s">
        <v>202</v>
      </c>
      <c r="B328" s="202" t="s">
        <v>480</v>
      </c>
      <c r="C328" s="140" t="s">
        <v>210</v>
      </c>
      <c r="D328" s="150" t="s">
        <v>389</v>
      </c>
      <c r="E328" s="159"/>
    </row>
    <row r="329" spans="1:5" ht="72">
      <c r="A329" s="138" t="s">
        <v>202</v>
      </c>
      <c r="B329" s="202" t="s">
        <v>481</v>
      </c>
      <c r="C329" s="140" t="s">
        <v>210</v>
      </c>
      <c r="D329" s="150" t="s">
        <v>389</v>
      </c>
      <c r="E329" s="159"/>
    </row>
    <row r="330" spans="1:5" ht="84">
      <c r="A330" s="138" t="s">
        <v>202</v>
      </c>
      <c r="B330" s="202" t="s">
        <v>482</v>
      </c>
      <c r="C330" s="140" t="s">
        <v>210</v>
      </c>
      <c r="D330" s="150" t="s">
        <v>389</v>
      </c>
      <c r="E330" s="159"/>
    </row>
    <row r="331" spans="1:5" ht="60">
      <c r="A331" s="138" t="s">
        <v>202</v>
      </c>
      <c r="B331" s="202" t="s">
        <v>483</v>
      </c>
      <c r="C331" s="140" t="s">
        <v>210</v>
      </c>
      <c r="D331" s="150" t="s">
        <v>389</v>
      </c>
      <c r="E331" s="159"/>
    </row>
    <row r="332" spans="1:5" ht="72">
      <c r="A332" s="138" t="s">
        <v>202</v>
      </c>
      <c r="B332" s="202" t="s">
        <v>484</v>
      </c>
      <c r="C332" s="140" t="s">
        <v>210</v>
      </c>
      <c r="D332" s="150" t="s">
        <v>389</v>
      </c>
      <c r="E332" s="159"/>
    </row>
    <row r="333" spans="1:5" ht="72">
      <c r="A333" s="138" t="s">
        <v>202</v>
      </c>
      <c r="B333" s="202" t="s">
        <v>485</v>
      </c>
      <c r="C333" s="140" t="s">
        <v>210</v>
      </c>
      <c r="D333" s="150" t="s">
        <v>389</v>
      </c>
      <c r="E333" s="159"/>
    </row>
    <row r="334" spans="1:5" ht="60">
      <c r="A334" s="138" t="s">
        <v>202</v>
      </c>
      <c r="B334" s="202" t="s">
        <v>486</v>
      </c>
      <c r="C334" s="140" t="s">
        <v>210</v>
      </c>
      <c r="D334" s="150" t="s">
        <v>389</v>
      </c>
      <c r="E334" s="159"/>
    </row>
    <row r="335" spans="1:5" ht="60">
      <c r="A335" s="138" t="s">
        <v>202</v>
      </c>
      <c r="B335" s="202" t="s">
        <v>439</v>
      </c>
      <c r="C335" s="140" t="s">
        <v>210</v>
      </c>
      <c r="D335" s="150" t="s">
        <v>389</v>
      </c>
      <c r="E335" s="159"/>
    </row>
    <row r="336" spans="1:5" ht="72">
      <c r="A336" s="138" t="s">
        <v>377</v>
      </c>
      <c r="B336" s="202" t="s">
        <v>487</v>
      </c>
      <c r="C336" s="140" t="s">
        <v>210</v>
      </c>
      <c r="D336" s="150" t="s">
        <v>389</v>
      </c>
      <c r="E336" s="159"/>
    </row>
    <row r="337" spans="1:5" ht="48">
      <c r="A337" s="138" t="s">
        <v>377</v>
      </c>
      <c r="B337" s="202" t="s">
        <v>488</v>
      </c>
      <c r="C337" s="140" t="s">
        <v>210</v>
      </c>
      <c r="D337" s="150" t="s">
        <v>389</v>
      </c>
      <c r="E337" s="159"/>
    </row>
    <row r="338" spans="1:5" ht="72">
      <c r="A338" s="138" t="s">
        <v>377</v>
      </c>
      <c r="B338" s="202" t="s">
        <v>444</v>
      </c>
      <c r="C338" s="140" t="s">
        <v>210</v>
      </c>
      <c r="D338" s="150" t="s">
        <v>389</v>
      </c>
      <c r="E338" s="159"/>
    </row>
    <row r="339" spans="1:5" ht="48">
      <c r="A339" s="138" t="s">
        <v>377</v>
      </c>
      <c r="B339" s="202" t="s">
        <v>414</v>
      </c>
      <c r="C339" s="140" t="s">
        <v>210</v>
      </c>
      <c r="D339" s="150" t="s">
        <v>389</v>
      </c>
      <c r="E339" s="159"/>
    </row>
    <row r="340" spans="1:5" ht="72">
      <c r="A340" s="138" t="s">
        <v>205</v>
      </c>
      <c r="B340" s="202" t="s">
        <v>489</v>
      </c>
      <c r="C340" s="140" t="s">
        <v>210</v>
      </c>
      <c r="D340" s="150" t="s">
        <v>389</v>
      </c>
      <c r="E340" s="159"/>
    </row>
    <row r="341" spans="1:5" ht="84">
      <c r="A341" s="138" t="s">
        <v>205</v>
      </c>
      <c r="B341" s="202" t="s">
        <v>490</v>
      </c>
      <c r="C341" s="140" t="s">
        <v>210</v>
      </c>
      <c r="D341" s="150" t="s">
        <v>389</v>
      </c>
      <c r="E341" s="159"/>
    </row>
    <row r="342" spans="1:5" ht="63">
      <c r="A342" s="138" t="s">
        <v>205</v>
      </c>
      <c r="B342" s="202" t="s">
        <v>491</v>
      </c>
      <c r="C342" s="140" t="s">
        <v>210</v>
      </c>
      <c r="D342" s="150" t="s">
        <v>389</v>
      </c>
      <c r="E342" s="160" t="s">
        <v>369</v>
      </c>
    </row>
    <row r="343" spans="1:5" ht="72">
      <c r="A343" s="138" t="s">
        <v>205</v>
      </c>
      <c r="B343" s="202" t="s">
        <v>454</v>
      </c>
      <c r="C343" s="140" t="s">
        <v>210</v>
      </c>
      <c r="D343" s="150" t="s">
        <v>389</v>
      </c>
      <c r="E343" s="159"/>
    </row>
    <row r="344" spans="1:5" ht="72">
      <c r="A344" s="138" t="s">
        <v>205</v>
      </c>
      <c r="B344" s="202" t="s">
        <v>492</v>
      </c>
      <c r="C344" s="140" t="s">
        <v>210</v>
      </c>
      <c r="D344" s="150" t="s">
        <v>389</v>
      </c>
      <c r="E344" s="159"/>
    </row>
    <row r="345" spans="1:5" ht="72">
      <c r="A345" s="138" t="s">
        <v>205</v>
      </c>
      <c r="B345" s="202" t="s">
        <v>493</v>
      </c>
      <c r="C345" s="140" t="s">
        <v>210</v>
      </c>
      <c r="D345" s="150" t="s">
        <v>389</v>
      </c>
      <c r="E345" s="159"/>
    </row>
    <row r="346" spans="1:5" ht="48">
      <c r="A346" s="138" t="s">
        <v>205</v>
      </c>
      <c r="B346" s="202" t="s">
        <v>494</v>
      </c>
      <c r="C346" s="140" t="s">
        <v>210</v>
      </c>
      <c r="D346" s="150" t="s">
        <v>389</v>
      </c>
      <c r="E346" s="159"/>
    </row>
    <row r="347" spans="1:5" ht="72">
      <c r="A347" s="138" t="s">
        <v>205</v>
      </c>
      <c r="B347" s="202" t="s">
        <v>495</v>
      </c>
      <c r="C347" s="140" t="s">
        <v>210</v>
      </c>
      <c r="D347" s="150" t="s">
        <v>389</v>
      </c>
      <c r="E347" s="159"/>
    </row>
    <row r="348" spans="1:5" ht="84">
      <c r="A348" s="138" t="s">
        <v>205</v>
      </c>
      <c r="B348" s="202" t="s">
        <v>457</v>
      </c>
      <c r="C348" s="140" t="s">
        <v>210</v>
      </c>
      <c r="D348" s="150" t="s">
        <v>389</v>
      </c>
      <c r="E348" s="159"/>
    </row>
    <row r="349" spans="1:5" ht="60">
      <c r="A349" s="138" t="s">
        <v>205</v>
      </c>
      <c r="B349" s="202" t="s">
        <v>496</v>
      </c>
      <c r="C349" s="140" t="s">
        <v>210</v>
      </c>
      <c r="D349" s="150" t="s">
        <v>389</v>
      </c>
      <c r="E349" s="159"/>
    </row>
    <row r="350" spans="1:5" ht="36">
      <c r="A350" s="138" t="s">
        <v>205</v>
      </c>
      <c r="B350" s="202" t="s">
        <v>497</v>
      </c>
      <c r="C350" s="140" t="s">
        <v>210</v>
      </c>
      <c r="D350" s="150" t="s">
        <v>389</v>
      </c>
      <c r="E350" s="159"/>
    </row>
    <row r="351" spans="1:5" ht="72">
      <c r="A351" s="138" t="s">
        <v>205</v>
      </c>
      <c r="B351" s="202" t="s">
        <v>498</v>
      </c>
      <c r="C351" s="140" t="s">
        <v>210</v>
      </c>
      <c r="D351" s="150" t="s">
        <v>389</v>
      </c>
      <c r="E351" s="159"/>
    </row>
    <row r="352" spans="1:5" ht="60">
      <c r="A352" s="138" t="s">
        <v>205</v>
      </c>
      <c r="B352" s="202" t="s">
        <v>415</v>
      </c>
      <c r="C352" s="140" t="s">
        <v>210</v>
      </c>
      <c r="D352" s="150" t="s">
        <v>389</v>
      </c>
      <c r="E352" s="159"/>
    </row>
    <row r="353" spans="1:5" ht="60">
      <c r="A353" s="138" t="s">
        <v>205</v>
      </c>
      <c r="B353" s="202" t="s">
        <v>499</v>
      </c>
      <c r="C353" s="140" t="s">
        <v>210</v>
      </c>
      <c r="D353" s="150" t="s">
        <v>389</v>
      </c>
      <c r="E353" s="159"/>
    </row>
    <row r="354" spans="1:5" ht="60">
      <c r="A354" s="138" t="s">
        <v>205</v>
      </c>
      <c r="B354" s="202" t="s">
        <v>438</v>
      </c>
      <c r="C354" s="140" t="s">
        <v>210</v>
      </c>
      <c r="D354" s="150" t="s">
        <v>389</v>
      </c>
      <c r="E354" s="159"/>
    </row>
    <row r="355" spans="1:5" ht="60">
      <c r="A355" s="138" t="s">
        <v>205</v>
      </c>
      <c r="B355" s="202" t="s">
        <v>500</v>
      </c>
      <c r="C355" s="140" t="s">
        <v>210</v>
      </c>
      <c r="D355" s="150" t="s">
        <v>389</v>
      </c>
      <c r="E355" s="159"/>
    </row>
    <row r="356" spans="1:5" ht="60">
      <c r="A356" s="138" t="s">
        <v>205</v>
      </c>
      <c r="B356" s="202" t="s">
        <v>501</v>
      </c>
      <c r="C356" s="140" t="s">
        <v>210</v>
      </c>
      <c r="D356" s="150" t="s">
        <v>389</v>
      </c>
      <c r="E356" s="159"/>
    </row>
    <row r="357" spans="1:5" ht="60">
      <c r="A357" s="138" t="s">
        <v>205</v>
      </c>
      <c r="B357" s="202" t="s">
        <v>502</v>
      </c>
      <c r="C357" s="140" t="s">
        <v>210</v>
      </c>
      <c r="D357" s="150" t="s">
        <v>389</v>
      </c>
      <c r="E357" s="159"/>
    </row>
    <row r="358" spans="1:5" ht="60">
      <c r="A358" s="138" t="s">
        <v>173</v>
      </c>
      <c r="B358" s="202" t="s">
        <v>503</v>
      </c>
      <c r="C358" s="140" t="s">
        <v>210</v>
      </c>
      <c r="D358" s="141" t="s">
        <v>504</v>
      </c>
      <c r="E358" s="159"/>
    </row>
    <row r="359" spans="1:5" ht="60">
      <c r="A359" s="138" t="s">
        <v>173</v>
      </c>
      <c r="B359" s="202" t="s">
        <v>505</v>
      </c>
      <c r="C359" s="140" t="s">
        <v>210</v>
      </c>
      <c r="D359" s="141" t="s">
        <v>504</v>
      </c>
      <c r="E359" s="159"/>
    </row>
    <row r="360" spans="1:5" ht="60">
      <c r="A360" s="138" t="s">
        <v>173</v>
      </c>
      <c r="B360" s="202" t="s">
        <v>506</v>
      </c>
      <c r="C360" s="140" t="s">
        <v>210</v>
      </c>
      <c r="D360" s="141" t="s">
        <v>504</v>
      </c>
      <c r="E360" s="159"/>
    </row>
    <row r="361" spans="1:5" ht="48">
      <c r="A361" s="138" t="s">
        <v>176</v>
      </c>
      <c r="B361" s="202" t="s">
        <v>507</v>
      </c>
      <c r="C361" s="140" t="s">
        <v>210</v>
      </c>
      <c r="D361" s="141" t="s">
        <v>504</v>
      </c>
      <c r="E361" s="159"/>
    </row>
    <row r="362" spans="1:5" ht="60">
      <c r="A362" s="138" t="s">
        <v>176</v>
      </c>
      <c r="B362" s="202" t="s">
        <v>508</v>
      </c>
      <c r="C362" s="140" t="s">
        <v>210</v>
      </c>
      <c r="D362" s="141" t="s">
        <v>504</v>
      </c>
      <c r="E362" s="159"/>
    </row>
    <row r="363" spans="1:5" ht="72">
      <c r="A363" s="138" t="s">
        <v>176</v>
      </c>
      <c r="B363" s="202" t="s">
        <v>509</v>
      </c>
      <c r="C363" s="140" t="s">
        <v>210</v>
      </c>
      <c r="D363" s="141" t="s">
        <v>504</v>
      </c>
      <c r="E363" s="159"/>
    </row>
    <row r="364" spans="1:5" ht="60">
      <c r="A364" s="138" t="s">
        <v>176</v>
      </c>
      <c r="B364" s="202" t="s">
        <v>510</v>
      </c>
      <c r="C364" s="140" t="s">
        <v>210</v>
      </c>
      <c r="D364" s="141" t="s">
        <v>504</v>
      </c>
      <c r="E364" s="159"/>
    </row>
    <row r="365" spans="1:5" ht="60">
      <c r="A365" s="138" t="s">
        <v>176</v>
      </c>
      <c r="B365" s="202" t="s">
        <v>511</v>
      </c>
      <c r="C365" s="140" t="s">
        <v>210</v>
      </c>
      <c r="D365" s="141" t="s">
        <v>504</v>
      </c>
      <c r="E365" s="159"/>
    </row>
    <row r="366" spans="1:5" ht="72">
      <c r="A366" s="138" t="s">
        <v>180</v>
      </c>
      <c r="B366" s="202" t="s">
        <v>512</v>
      </c>
      <c r="C366" s="140" t="s">
        <v>210</v>
      </c>
      <c r="D366" s="141" t="s">
        <v>504</v>
      </c>
      <c r="E366" s="159"/>
    </row>
    <row r="367" spans="1:5" ht="60">
      <c r="A367" s="138" t="s">
        <v>226</v>
      </c>
      <c r="B367" s="202" t="s">
        <v>513</v>
      </c>
      <c r="C367" s="140" t="s">
        <v>210</v>
      </c>
      <c r="D367" s="141" t="s">
        <v>504</v>
      </c>
      <c r="E367" s="159"/>
    </row>
    <row r="368" spans="1:5" ht="84">
      <c r="A368" s="138" t="s">
        <v>226</v>
      </c>
      <c r="B368" s="202" t="s">
        <v>514</v>
      </c>
      <c r="C368" s="140" t="s">
        <v>210</v>
      </c>
      <c r="D368" s="141" t="s">
        <v>504</v>
      </c>
      <c r="E368" s="159"/>
    </row>
    <row r="369" spans="1:5" ht="60">
      <c r="A369" s="138" t="s">
        <v>226</v>
      </c>
      <c r="B369" s="202" t="s">
        <v>515</v>
      </c>
      <c r="C369" s="140" t="s">
        <v>210</v>
      </c>
      <c r="D369" s="141" t="s">
        <v>504</v>
      </c>
      <c r="E369" s="159"/>
    </row>
    <row r="370" spans="1:5" ht="60">
      <c r="A370" s="138" t="s">
        <v>226</v>
      </c>
      <c r="B370" s="202" t="s">
        <v>516</v>
      </c>
      <c r="C370" s="140" t="s">
        <v>210</v>
      </c>
      <c r="D370" s="141" t="s">
        <v>504</v>
      </c>
      <c r="E370" s="159"/>
    </row>
    <row r="371" spans="1:5" ht="84">
      <c r="A371" s="138" t="s">
        <v>182</v>
      </c>
      <c r="B371" s="202" t="s">
        <v>514</v>
      </c>
      <c r="C371" s="140" t="s">
        <v>210</v>
      </c>
      <c r="D371" s="141" t="s">
        <v>504</v>
      </c>
      <c r="E371" s="159"/>
    </row>
    <row r="372" spans="1:5" ht="60">
      <c r="A372" s="138" t="s">
        <v>182</v>
      </c>
      <c r="B372" s="202" t="s">
        <v>517</v>
      </c>
      <c r="C372" s="140" t="s">
        <v>210</v>
      </c>
      <c r="D372" s="141" t="s">
        <v>504</v>
      </c>
      <c r="E372" s="159"/>
    </row>
    <row r="373" spans="1:5" ht="36">
      <c r="A373" s="138" t="s">
        <v>182</v>
      </c>
      <c r="B373" s="202" t="s">
        <v>518</v>
      </c>
      <c r="C373" s="140" t="s">
        <v>210</v>
      </c>
      <c r="D373" s="141" t="s">
        <v>504</v>
      </c>
      <c r="E373" s="159"/>
    </row>
    <row r="374" spans="1:5" ht="60">
      <c r="A374" s="138" t="s">
        <v>182</v>
      </c>
      <c r="B374" s="202" t="s">
        <v>519</v>
      </c>
      <c r="C374" s="140" t="s">
        <v>210</v>
      </c>
      <c r="D374" s="141" t="s">
        <v>504</v>
      </c>
      <c r="E374" s="159"/>
    </row>
    <row r="375" spans="1:5" ht="48">
      <c r="A375" s="138" t="s">
        <v>182</v>
      </c>
      <c r="B375" s="202" t="s">
        <v>520</v>
      </c>
      <c r="C375" s="140" t="s">
        <v>210</v>
      </c>
      <c r="D375" s="141" t="s">
        <v>504</v>
      </c>
      <c r="E375" s="159"/>
    </row>
    <row r="376" spans="1:5" ht="60">
      <c r="A376" s="138" t="s">
        <v>186</v>
      </c>
      <c r="B376" s="202" t="s">
        <v>521</v>
      </c>
      <c r="C376" s="140" t="s">
        <v>210</v>
      </c>
      <c r="D376" s="141" t="s">
        <v>504</v>
      </c>
      <c r="E376" s="159"/>
    </row>
    <row r="377" spans="1:5" ht="60">
      <c r="A377" s="138" t="s">
        <v>186</v>
      </c>
      <c r="B377" s="202" t="s">
        <v>522</v>
      </c>
      <c r="C377" s="140" t="s">
        <v>210</v>
      </c>
      <c r="D377" s="141" t="s">
        <v>504</v>
      </c>
      <c r="E377" s="159"/>
    </row>
    <row r="378" spans="1:5" ht="48">
      <c r="A378" s="138" t="s">
        <v>186</v>
      </c>
      <c r="B378" s="202" t="s">
        <v>523</v>
      </c>
      <c r="C378" s="140" t="s">
        <v>210</v>
      </c>
      <c r="D378" s="141" t="s">
        <v>504</v>
      </c>
      <c r="E378" s="159"/>
    </row>
    <row r="379" spans="1:5" ht="60">
      <c r="A379" s="138" t="s">
        <v>186</v>
      </c>
      <c r="B379" s="202" t="s">
        <v>524</v>
      </c>
      <c r="C379" s="140" t="s">
        <v>210</v>
      </c>
      <c r="D379" s="141" t="s">
        <v>504</v>
      </c>
      <c r="E379" s="159"/>
    </row>
    <row r="380" spans="1:5" ht="60">
      <c r="A380" s="138" t="s">
        <v>186</v>
      </c>
      <c r="B380" s="202" t="s">
        <v>525</v>
      </c>
      <c r="C380" s="140" t="s">
        <v>210</v>
      </c>
      <c r="D380" s="141" t="s">
        <v>504</v>
      </c>
      <c r="E380" s="159"/>
    </row>
    <row r="381" spans="1:5" ht="72">
      <c r="A381" s="138" t="s">
        <v>186</v>
      </c>
      <c r="B381" s="202" t="s">
        <v>509</v>
      </c>
      <c r="C381" s="140" t="s">
        <v>210</v>
      </c>
      <c r="D381" s="141" t="s">
        <v>504</v>
      </c>
      <c r="E381" s="159"/>
    </row>
    <row r="382" spans="1:5" ht="48">
      <c r="A382" s="138" t="s">
        <v>186</v>
      </c>
      <c r="B382" s="202" t="s">
        <v>526</v>
      </c>
      <c r="C382" s="140" t="s">
        <v>210</v>
      </c>
      <c r="D382" s="141" t="s">
        <v>504</v>
      </c>
      <c r="E382" s="159"/>
    </row>
    <row r="383" spans="1:5" ht="60">
      <c r="A383" s="138" t="s">
        <v>186</v>
      </c>
      <c r="B383" s="202" t="s">
        <v>527</v>
      </c>
      <c r="C383" s="140" t="s">
        <v>210</v>
      </c>
      <c r="D383" s="141" t="s">
        <v>504</v>
      </c>
      <c r="E383" s="159"/>
    </row>
    <row r="384" spans="1:5" ht="60">
      <c r="A384" s="138" t="s">
        <v>168</v>
      </c>
      <c r="B384" s="202" t="s">
        <v>528</v>
      </c>
      <c r="C384" s="140" t="s">
        <v>210</v>
      </c>
      <c r="D384" s="141" t="s">
        <v>504</v>
      </c>
      <c r="E384" s="159"/>
    </row>
    <row r="385" spans="1:5" ht="84">
      <c r="A385" s="138" t="s">
        <v>168</v>
      </c>
      <c r="B385" s="202" t="s">
        <v>529</v>
      </c>
      <c r="C385" s="140" t="s">
        <v>210</v>
      </c>
      <c r="D385" s="141" t="s">
        <v>504</v>
      </c>
      <c r="E385" s="159"/>
    </row>
    <row r="386" spans="1:5" ht="84">
      <c r="A386" s="138" t="s">
        <v>168</v>
      </c>
      <c r="B386" s="202" t="s">
        <v>530</v>
      </c>
      <c r="C386" s="140" t="s">
        <v>210</v>
      </c>
      <c r="D386" s="141" t="s">
        <v>504</v>
      </c>
      <c r="E386" s="159"/>
    </row>
    <row r="387" spans="1:5" ht="60">
      <c r="A387" s="138" t="s">
        <v>196</v>
      </c>
      <c r="B387" s="202" t="s">
        <v>531</v>
      </c>
      <c r="C387" s="140" t="s">
        <v>210</v>
      </c>
      <c r="D387" s="141" t="s">
        <v>504</v>
      </c>
      <c r="E387" s="159"/>
    </row>
    <row r="388" spans="1:5" ht="48">
      <c r="A388" s="138" t="s">
        <v>196</v>
      </c>
      <c r="B388" s="202" t="s">
        <v>532</v>
      </c>
      <c r="C388" s="140" t="s">
        <v>210</v>
      </c>
      <c r="D388" s="141" t="s">
        <v>504</v>
      </c>
      <c r="E388" s="159"/>
    </row>
    <row r="389" spans="1:5" ht="60">
      <c r="A389" s="138" t="s">
        <v>196</v>
      </c>
      <c r="B389" s="202" t="s">
        <v>533</v>
      </c>
      <c r="C389" s="140" t="s">
        <v>210</v>
      </c>
      <c r="D389" s="141" t="s">
        <v>504</v>
      </c>
      <c r="E389" s="159"/>
    </row>
    <row r="390" spans="1:5" ht="60">
      <c r="A390" s="138" t="s">
        <v>240</v>
      </c>
      <c r="B390" s="202" t="s">
        <v>534</v>
      </c>
      <c r="C390" s="140" t="s">
        <v>210</v>
      </c>
      <c r="D390" s="141" t="s">
        <v>504</v>
      </c>
      <c r="E390" s="159"/>
    </row>
    <row r="391" spans="1:5" ht="60">
      <c r="A391" s="138" t="s">
        <v>240</v>
      </c>
      <c r="B391" s="202" t="s">
        <v>535</v>
      </c>
      <c r="C391" s="140" t="s">
        <v>210</v>
      </c>
      <c r="D391" s="141" t="s">
        <v>504</v>
      </c>
      <c r="E391" s="159"/>
    </row>
    <row r="392" spans="1:5" ht="72">
      <c r="A392" s="138" t="s">
        <v>240</v>
      </c>
      <c r="B392" s="207" t="s">
        <v>536</v>
      </c>
      <c r="C392" s="140" t="s">
        <v>210</v>
      </c>
      <c r="D392" s="141" t="s">
        <v>504</v>
      </c>
      <c r="E392" s="159"/>
    </row>
    <row r="393" spans="1:5" ht="60">
      <c r="A393" s="138" t="s">
        <v>198</v>
      </c>
      <c r="B393" s="202" t="s">
        <v>537</v>
      </c>
      <c r="C393" s="140" t="s">
        <v>210</v>
      </c>
      <c r="D393" s="141" t="s">
        <v>504</v>
      </c>
      <c r="E393" s="159"/>
    </row>
    <row r="394" spans="1:5" ht="60">
      <c r="A394" s="138" t="s">
        <v>198</v>
      </c>
      <c r="B394" s="202" t="s">
        <v>538</v>
      </c>
      <c r="C394" s="140" t="s">
        <v>210</v>
      </c>
      <c r="D394" s="141" t="s">
        <v>504</v>
      </c>
      <c r="E394" s="159"/>
    </row>
    <row r="395" spans="1:5" ht="60">
      <c r="A395" s="138" t="s">
        <v>198</v>
      </c>
      <c r="B395" s="202" t="s">
        <v>539</v>
      </c>
      <c r="C395" s="140" t="s">
        <v>210</v>
      </c>
      <c r="D395" s="141" t="s">
        <v>504</v>
      </c>
      <c r="E395" s="159"/>
    </row>
    <row r="396" spans="1:5" ht="60">
      <c r="A396" s="138" t="s">
        <v>198</v>
      </c>
      <c r="B396" s="202" t="s">
        <v>540</v>
      </c>
      <c r="C396" s="140" t="s">
        <v>210</v>
      </c>
      <c r="D396" s="141" t="s">
        <v>504</v>
      </c>
      <c r="E396" s="159"/>
    </row>
    <row r="397" spans="1:5" ht="60">
      <c r="A397" s="138" t="s">
        <v>202</v>
      </c>
      <c r="B397" s="202" t="s">
        <v>541</v>
      </c>
      <c r="C397" s="140" t="s">
        <v>210</v>
      </c>
      <c r="D397" s="141" t="s">
        <v>504</v>
      </c>
      <c r="E397" s="159"/>
    </row>
    <row r="398" spans="1:5" ht="60">
      <c r="A398" s="138" t="s">
        <v>202</v>
      </c>
      <c r="B398" s="202" t="s">
        <v>542</v>
      </c>
      <c r="C398" s="140" t="s">
        <v>210</v>
      </c>
      <c r="D398" s="141" t="s">
        <v>504</v>
      </c>
      <c r="E398" s="159"/>
    </row>
    <row r="399" spans="1:5" ht="60">
      <c r="A399" s="138" t="s">
        <v>202</v>
      </c>
      <c r="B399" s="202" t="s">
        <v>543</v>
      </c>
      <c r="C399" s="140" t="s">
        <v>210</v>
      </c>
      <c r="D399" s="141" t="s">
        <v>504</v>
      </c>
      <c r="E399" s="159"/>
    </row>
    <row r="400" spans="1:5" ht="72">
      <c r="A400" s="138" t="s">
        <v>202</v>
      </c>
      <c r="B400" s="202" t="s">
        <v>544</v>
      </c>
      <c r="C400" s="140" t="s">
        <v>210</v>
      </c>
      <c r="D400" s="141" t="s">
        <v>504</v>
      </c>
      <c r="E400" s="159"/>
    </row>
    <row r="401" spans="1:5" ht="60">
      <c r="A401" s="138" t="s">
        <v>205</v>
      </c>
      <c r="B401" s="202" t="s">
        <v>545</v>
      </c>
      <c r="C401" s="140" t="s">
        <v>210</v>
      </c>
      <c r="D401" s="141" t="s">
        <v>504</v>
      </c>
      <c r="E401" s="159"/>
    </row>
    <row r="402" spans="1:5" ht="84">
      <c r="A402" s="138" t="s">
        <v>205</v>
      </c>
      <c r="B402" s="202" t="s">
        <v>546</v>
      </c>
      <c r="C402" s="140" t="s">
        <v>210</v>
      </c>
      <c r="D402" s="141" t="s">
        <v>504</v>
      </c>
      <c r="E402" s="159"/>
    </row>
    <row r="403" spans="1:5" ht="60">
      <c r="A403" s="138" t="s">
        <v>205</v>
      </c>
      <c r="B403" s="202" t="s">
        <v>547</v>
      </c>
      <c r="C403" s="140" t="s">
        <v>210</v>
      </c>
      <c r="D403" s="141" t="s">
        <v>504</v>
      </c>
      <c r="E403" s="159"/>
    </row>
    <row r="404" spans="1:5" ht="72">
      <c r="A404" s="138" t="s">
        <v>205</v>
      </c>
      <c r="B404" s="202" t="s">
        <v>548</v>
      </c>
      <c r="C404" s="140" t="s">
        <v>210</v>
      </c>
      <c r="D404" s="141" t="s">
        <v>504</v>
      </c>
      <c r="E404" s="159"/>
    </row>
    <row r="405" spans="1:5" ht="60">
      <c r="A405" s="138" t="s">
        <v>205</v>
      </c>
      <c r="B405" s="202" t="s">
        <v>549</v>
      </c>
      <c r="C405" s="140" t="s">
        <v>210</v>
      </c>
      <c r="D405" s="141" t="s">
        <v>504</v>
      </c>
      <c r="E405" s="159"/>
    </row>
    <row r="406" spans="1:5" ht="48">
      <c r="A406" s="138" t="s">
        <v>205</v>
      </c>
      <c r="B406" s="202" t="s">
        <v>550</v>
      </c>
      <c r="C406" s="140" t="s">
        <v>210</v>
      </c>
      <c r="D406" s="141" t="s">
        <v>504</v>
      </c>
      <c r="E406" s="159"/>
    </row>
    <row r="407" spans="1:5" ht="60">
      <c r="A407" s="138" t="s">
        <v>205</v>
      </c>
      <c r="B407" s="202" t="s">
        <v>551</v>
      </c>
      <c r="C407" s="140" t="s">
        <v>210</v>
      </c>
      <c r="D407" s="141" t="s">
        <v>504</v>
      </c>
      <c r="E407" s="159"/>
    </row>
    <row r="408" spans="1:5" ht="72">
      <c r="A408" s="138" t="s">
        <v>205</v>
      </c>
      <c r="B408" s="202" t="s">
        <v>409</v>
      </c>
      <c r="C408" s="140" t="s">
        <v>210</v>
      </c>
      <c r="D408" s="141" t="s">
        <v>504</v>
      </c>
      <c r="E408" s="159"/>
    </row>
    <row r="409" spans="1:5" ht="72">
      <c r="A409" s="138" t="s">
        <v>205</v>
      </c>
      <c r="B409" s="202" t="s">
        <v>552</v>
      </c>
      <c r="C409" s="140" t="s">
        <v>210</v>
      </c>
      <c r="D409" s="141" t="s">
        <v>504</v>
      </c>
      <c r="E409" s="159"/>
    </row>
    <row r="410" spans="1:5" ht="48">
      <c r="A410" s="138" t="s">
        <v>173</v>
      </c>
      <c r="B410" s="202" t="s">
        <v>553</v>
      </c>
      <c r="C410" s="140" t="s">
        <v>210</v>
      </c>
      <c r="D410" s="141" t="s">
        <v>554</v>
      </c>
      <c r="E410" s="159"/>
    </row>
    <row r="411" spans="1:5" ht="72">
      <c r="A411" s="138" t="s">
        <v>173</v>
      </c>
      <c r="B411" s="202" t="s">
        <v>555</v>
      </c>
      <c r="C411" s="140" t="s">
        <v>210</v>
      </c>
      <c r="D411" s="141" t="s">
        <v>554</v>
      </c>
      <c r="E411" s="159"/>
    </row>
    <row r="412" spans="1:5" ht="60">
      <c r="A412" s="138" t="s">
        <v>173</v>
      </c>
      <c r="B412" s="202" t="s">
        <v>556</v>
      </c>
      <c r="C412" s="140" t="s">
        <v>210</v>
      </c>
      <c r="D412" s="141" t="s">
        <v>554</v>
      </c>
      <c r="E412" s="159"/>
    </row>
    <row r="413" spans="1:5" ht="60">
      <c r="A413" s="138" t="s">
        <v>173</v>
      </c>
      <c r="B413" s="202" t="s">
        <v>557</v>
      </c>
      <c r="C413" s="140" t="s">
        <v>210</v>
      </c>
      <c r="D413" s="141" t="s">
        <v>554</v>
      </c>
      <c r="E413" s="159"/>
    </row>
    <row r="414" spans="1:5" ht="60">
      <c r="A414" s="138" t="s">
        <v>173</v>
      </c>
      <c r="B414" s="202" t="s">
        <v>558</v>
      </c>
      <c r="C414" s="140" t="s">
        <v>210</v>
      </c>
      <c r="D414" s="141" t="s">
        <v>554</v>
      </c>
      <c r="E414" s="159"/>
    </row>
    <row r="415" spans="1:5" ht="60">
      <c r="A415" s="138" t="s">
        <v>173</v>
      </c>
      <c r="B415" s="202" t="s">
        <v>559</v>
      </c>
      <c r="C415" s="140" t="s">
        <v>210</v>
      </c>
      <c r="D415" s="141" t="s">
        <v>554</v>
      </c>
      <c r="E415" s="159"/>
    </row>
    <row r="416" spans="1:5" ht="36">
      <c r="A416" s="138" t="s">
        <v>173</v>
      </c>
      <c r="B416" s="202" t="s">
        <v>560</v>
      </c>
      <c r="C416" s="140" t="s">
        <v>210</v>
      </c>
      <c r="D416" s="141" t="s">
        <v>554</v>
      </c>
      <c r="E416" s="159"/>
    </row>
    <row r="417" spans="1:5" ht="60">
      <c r="A417" s="138" t="s">
        <v>176</v>
      </c>
      <c r="B417" s="202" t="s">
        <v>561</v>
      </c>
      <c r="C417" s="140" t="s">
        <v>210</v>
      </c>
      <c r="D417" s="141" t="s">
        <v>554</v>
      </c>
      <c r="E417" s="159"/>
    </row>
    <row r="418" spans="1:5" ht="60">
      <c r="A418" s="138" t="s">
        <v>186</v>
      </c>
      <c r="B418" s="202" t="s">
        <v>562</v>
      </c>
      <c r="C418" s="140" t="s">
        <v>210</v>
      </c>
      <c r="D418" s="141" t="s">
        <v>554</v>
      </c>
      <c r="E418" s="159"/>
    </row>
    <row r="419" spans="1:5" ht="60">
      <c r="A419" s="138" t="s">
        <v>196</v>
      </c>
      <c r="B419" s="202" t="s">
        <v>563</v>
      </c>
      <c r="C419" s="140" t="s">
        <v>210</v>
      </c>
      <c r="D419" s="141" t="s">
        <v>554</v>
      </c>
      <c r="E419" s="159"/>
    </row>
    <row r="420" spans="1:5" ht="60">
      <c r="A420" s="138" t="s">
        <v>196</v>
      </c>
      <c r="B420" s="202" t="s">
        <v>564</v>
      </c>
      <c r="C420" s="140" t="s">
        <v>210</v>
      </c>
      <c r="D420" s="141" t="s">
        <v>554</v>
      </c>
      <c r="E420" s="159"/>
    </row>
    <row r="421" spans="1:5" ht="60">
      <c r="A421" s="138" t="s">
        <v>196</v>
      </c>
      <c r="B421" s="202" t="s">
        <v>565</v>
      </c>
      <c r="C421" s="140" t="s">
        <v>210</v>
      </c>
      <c r="D421" s="141" t="s">
        <v>554</v>
      </c>
      <c r="E421" s="159"/>
    </row>
    <row r="422" spans="1:5" ht="60">
      <c r="A422" s="138" t="s">
        <v>240</v>
      </c>
      <c r="B422" s="202" t="s">
        <v>566</v>
      </c>
      <c r="C422" s="140" t="s">
        <v>210</v>
      </c>
      <c r="D422" s="141" t="s">
        <v>554</v>
      </c>
      <c r="E422" s="159"/>
    </row>
    <row r="423" spans="1:5" ht="48">
      <c r="A423" s="138" t="s">
        <v>240</v>
      </c>
      <c r="B423" s="202" t="s">
        <v>567</v>
      </c>
      <c r="C423" s="140" t="s">
        <v>210</v>
      </c>
      <c r="D423" s="141" t="s">
        <v>554</v>
      </c>
      <c r="E423" s="159"/>
    </row>
    <row r="424" spans="1:5" ht="60">
      <c r="A424" s="138" t="s">
        <v>240</v>
      </c>
      <c r="B424" s="202" t="s">
        <v>568</v>
      </c>
      <c r="C424" s="140" t="s">
        <v>210</v>
      </c>
      <c r="D424" s="141" t="s">
        <v>554</v>
      </c>
      <c r="E424" s="159"/>
    </row>
    <row r="425" spans="1:5" ht="60">
      <c r="A425" s="138" t="s">
        <v>198</v>
      </c>
      <c r="B425" s="202" t="s">
        <v>569</v>
      </c>
      <c r="C425" s="140" t="s">
        <v>210</v>
      </c>
      <c r="D425" s="141" t="s">
        <v>554</v>
      </c>
      <c r="E425" s="159"/>
    </row>
    <row r="426" spans="1:5" ht="60">
      <c r="A426" s="138" t="s">
        <v>198</v>
      </c>
      <c r="B426" s="202" t="s">
        <v>570</v>
      </c>
      <c r="C426" s="140" t="s">
        <v>210</v>
      </c>
      <c r="D426" s="141" t="s">
        <v>554</v>
      </c>
      <c r="E426" s="159"/>
    </row>
    <row r="427" spans="1:5" ht="48">
      <c r="A427" s="138" t="s">
        <v>198</v>
      </c>
      <c r="B427" s="202" t="s">
        <v>571</v>
      </c>
      <c r="C427" s="140" t="s">
        <v>210</v>
      </c>
      <c r="D427" s="141" t="s">
        <v>554</v>
      </c>
      <c r="E427" s="159"/>
    </row>
    <row r="428" spans="1:5" ht="60">
      <c r="A428" s="138" t="s">
        <v>205</v>
      </c>
      <c r="B428" s="202" t="s">
        <v>562</v>
      </c>
      <c r="C428" s="140" t="s">
        <v>210</v>
      </c>
      <c r="D428" s="141" t="s">
        <v>554</v>
      </c>
      <c r="E428" s="159"/>
    </row>
    <row r="429" spans="1:5" ht="48">
      <c r="A429" s="138" t="s">
        <v>205</v>
      </c>
      <c r="B429" s="202" t="s">
        <v>572</v>
      </c>
      <c r="C429" s="140" t="s">
        <v>210</v>
      </c>
      <c r="D429" s="141" t="s">
        <v>554</v>
      </c>
      <c r="E429" s="159"/>
    </row>
    <row r="430" spans="1:5" ht="36">
      <c r="A430" s="138" t="s">
        <v>205</v>
      </c>
      <c r="B430" s="202" t="s">
        <v>573</v>
      </c>
      <c r="C430" s="140" t="s">
        <v>210</v>
      </c>
      <c r="D430" s="141" t="s">
        <v>554</v>
      </c>
      <c r="E430" s="159"/>
    </row>
    <row r="431" spans="1:5" ht="67.5">
      <c r="A431" s="138" t="s">
        <v>173</v>
      </c>
      <c r="B431" s="139" t="s">
        <v>574</v>
      </c>
      <c r="C431" s="140" t="s">
        <v>575</v>
      </c>
      <c r="D431" s="137"/>
      <c r="E431" s="159"/>
    </row>
    <row r="432" spans="1:5" ht="67.5">
      <c r="A432" s="138" t="s">
        <v>176</v>
      </c>
      <c r="B432" s="149" t="s">
        <v>576</v>
      </c>
      <c r="C432" s="140" t="s">
        <v>575</v>
      </c>
      <c r="D432" s="142"/>
      <c r="E432" s="159"/>
    </row>
    <row r="433" spans="1:5" ht="54">
      <c r="A433" s="138" t="s">
        <v>176</v>
      </c>
      <c r="B433" s="139" t="s">
        <v>577</v>
      </c>
      <c r="C433" s="140" t="s">
        <v>575</v>
      </c>
      <c r="D433" s="142"/>
      <c r="E433" s="159"/>
    </row>
    <row r="434" spans="1:5" ht="54">
      <c r="A434" s="138" t="s">
        <v>176</v>
      </c>
      <c r="B434" s="139" t="s">
        <v>578</v>
      </c>
      <c r="C434" s="140" t="s">
        <v>575</v>
      </c>
      <c r="D434" s="142"/>
      <c r="E434" s="159"/>
    </row>
    <row r="435" spans="1:5" ht="67.5">
      <c r="A435" s="138" t="s">
        <v>176</v>
      </c>
      <c r="B435" s="139" t="s">
        <v>579</v>
      </c>
      <c r="C435" s="140" t="s">
        <v>575</v>
      </c>
      <c r="D435" s="142"/>
      <c r="E435" s="159"/>
    </row>
    <row r="436" spans="1:5" ht="40.5">
      <c r="A436" s="138" t="s">
        <v>180</v>
      </c>
      <c r="B436" s="139" t="s">
        <v>580</v>
      </c>
      <c r="C436" s="140" t="s">
        <v>575</v>
      </c>
      <c r="D436" s="138"/>
      <c r="E436" s="159"/>
    </row>
    <row r="437" spans="1:5" ht="40.5">
      <c r="A437" s="138" t="s">
        <v>180</v>
      </c>
      <c r="B437" s="139" t="s">
        <v>581</v>
      </c>
      <c r="C437" s="140" t="s">
        <v>575</v>
      </c>
      <c r="D437" s="138"/>
      <c r="E437" s="159"/>
    </row>
    <row r="438" spans="1:5" ht="40.5">
      <c r="A438" s="138" t="s">
        <v>226</v>
      </c>
      <c r="B438" s="139" t="s">
        <v>582</v>
      </c>
      <c r="C438" s="140" t="s">
        <v>575</v>
      </c>
      <c r="D438" s="141"/>
      <c r="E438" s="159"/>
    </row>
    <row r="439" spans="1:5" ht="67.5">
      <c r="A439" s="138" t="s">
        <v>182</v>
      </c>
      <c r="B439" s="139" t="s">
        <v>583</v>
      </c>
      <c r="C439" s="140" t="s">
        <v>575</v>
      </c>
      <c r="D439" s="138"/>
      <c r="E439" s="159"/>
    </row>
    <row r="440" spans="1:5" ht="40.5">
      <c r="A440" s="138" t="s">
        <v>186</v>
      </c>
      <c r="B440" s="144" t="s">
        <v>584</v>
      </c>
      <c r="C440" s="140" t="s">
        <v>575</v>
      </c>
      <c r="D440" s="141"/>
      <c r="E440" s="159"/>
    </row>
    <row r="441" spans="1:5" ht="40.5">
      <c r="A441" s="138" t="s">
        <v>186</v>
      </c>
      <c r="B441" s="139" t="s">
        <v>585</v>
      </c>
      <c r="C441" s="140" t="s">
        <v>575</v>
      </c>
      <c r="D441" s="141"/>
      <c r="E441" s="159"/>
    </row>
    <row r="442" spans="1:5" ht="54">
      <c r="A442" s="138" t="s">
        <v>186</v>
      </c>
      <c r="B442" s="139" t="s">
        <v>586</v>
      </c>
      <c r="C442" s="140" t="s">
        <v>575</v>
      </c>
      <c r="D442" s="141"/>
      <c r="E442" s="159"/>
    </row>
    <row r="443" spans="1:5" ht="54">
      <c r="A443" s="138" t="s">
        <v>186</v>
      </c>
      <c r="B443" s="139" t="s">
        <v>587</v>
      </c>
      <c r="C443" s="140" t="s">
        <v>575</v>
      </c>
      <c r="D443" s="141"/>
      <c r="E443" s="159"/>
    </row>
    <row r="444" spans="1:5" ht="54">
      <c r="A444" s="138" t="s">
        <v>186</v>
      </c>
      <c r="B444" s="139" t="s">
        <v>588</v>
      </c>
      <c r="C444" s="140" t="s">
        <v>575</v>
      </c>
      <c r="D444" s="141"/>
      <c r="E444" s="159"/>
    </row>
    <row r="445" spans="1:5" ht="67.5">
      <c r="A445" s="138" t="s">
        <v>186</v>
      </c>
      <c r="B445" s="139" t="s">
        <v>576</v>
      </c>
      <c r="C445" s="140" t="s">
        <v>575</v>
      </c>
      <c r="D445" s="141"/>
      <c r="E445" s="160" t="s">
        <v>369</v>
      </c>
    </row>
    <row r="446" spans="1:5" ht="40.5">
      <c r="A446" s="138" t="s">
        <v>186</v>
      </c>
      <c r="B446" s="139" t="s">
        <v>582</v>
      </c>
      <c r="C446" s="140" t="s">
        <v>575</v>
      </c>
      <c r="D446" s="141"/>
      <c r="E446" s="159"/>
    </row>
    <row r="447" spans="1:5" ht="54">
      <c r="A447" s="138" t="s">
        <v>186</v>
      </c>
      <c r="B447" s="139" t="s">
        <v>589</v>
      </c>
      <c r="C447" s="140" t="s">
        <v>575</v>
      </c>
      <c r="D447" s="141"/>
      <c r="E447" s="159"/>
    </row>
    <row r="448" spans="1:5" ht="40.5">
      <c r="A448" s="138" t="s">
        <v>186</v>
      </c>
      <c r="B448" s="139" t="s">
        <v>590</v>
      </c>
      <c r="C448" s="140" t="s">
        <v>575</v>
      </c>
      <c r="D448" s="141"/>
      <c r="E448" s="159"/>
    </row>
    <row r="449" spans="1:5" ht="40.5">
      <c r="A449" s="138" t="s">
        <v>186</v>
      </c>
      <c r="B449" s="139" t="s">
        <v>591</v>
      </c>
      <c r="C449" s="140" t="s">
        <v>575</v>
      </c>
      <c r="D449" s="141"/>
      <c r="E449" s="159"/>
    </row>
    <row r="450" spans="1:5" ht="67.5">
      <c r="A450" s="138" t="s">
        <v>186</v>
      </c>
      <c r="B450" s="139" t="s">
        <v>592</v>
      </c>
      <c r="C450" s="140" t="s">
        <v>575</v>
      </c>
      <c r="D450" s="141"/>
      <c r="E450" s="159"/>
    </row>
    <row r="451" spans="1:5" ht="67.5">
      <c r="A451" s="138" t="s">
        <v>186</v>
      </c>
      <c r="B451" s="139" t="s">
        <v>579</v>
      </c>
      <c r="C451" s="140" t="s">
        <v>575</v>
      </c>
      <c r="D451" s="141"/>
      <c r="E451" s="159"/>
    </row>
    <row r="452" spans="1:5" ht="40.5">
      <c r="A452" s="138" t="s">
        <v>168</v>
      </c>
      <c r="B452" s="139" t="s">
        <v>593</v>
      </c>
      <c r="C452" s="140" t="s">
        <v>575</v>
      </c>
      <c r="D452" s="141"/>
      <c r="E452" s="159"/>
    </row>
    <row r="453" spans="1:5" ht="40.5">
      <c r="A453" s="138" t="s">
        <v>168</v>
      </c>
      <c r="B453" s="139" t="s">
        <v>594</v>
      </c>
      <c r="C453" s="140" t="s">
        <v>575</v>
      </c>
      <c r="D453" s="141"/>
      <c r="E453" s="159"/>
    </row>
    <row r="454" spans="1:5" ht="40.5">
      <c r="A454" s="138" t="s">
        <v>168</v>
      </c>
      <c r="B454" s="139" t="s">
        <v>595</v>
      </c>
      <c r="C454" s="140" t="s">
        <v>575</v>
      </c>
      <c r="D454" s="141"/>
      <c r="E454" s="159"/>
    </row>
    <row r="455" spans="1:5" ht="40.5">
      <c r="A455" s="138" t="s">
        <v>168</v>
      </c>
      <c r="B455" s="139" t="s">
        <v>596</v>
      </c>
      <c r="C455" s="140" t="s">
        <v>575</v>
      </c>
      <c r="D455" s="141"/>
      <c r="E455" s="159"/>
    </row>
    <row r="456" spans="1:5" ht="54">
      <c r="A456" s="138" t="s">
        <v>168</v>
      </c>
      <c r="B456" s="139" t="s">
        <v>597</v>
      </c>
      <c r="C456" s="140" t="s">
        <v>575</v>
      </c>
      <c r="D456" s="141"/>
      <c r="E456" s="159"/>
    </row>
    <row r="457" spans="1:5" ht="54">
      <c r="A457" s="138" t="s">
        <v>168</v>
      </c>
      <c r="B457" s="139" t="s">
        <v>598</v>
      </c>
      <c r="C457" s="140" t="s">
        <v>575</v>
      </c>
      <c r="D457" s="141"/>
      <c r="E457" s="159"/>
    </row>
    <row r="458" spans="1:5" ht="67.5">
      <c r="A458" s="138" t="s">
        <v>168</v>
      </c>
      <c r="B458" s="139" t="s">
        <v>579</v>
      </c>
      <c r="C458" s="140" t="s">
        <v>575</v>
      </c>
      <c r="D458" s="141"/>
      <c r="E458" s="159"/>
    </row>
    <row r="459" spans="1:5" ht="40.5">
      <c r="A459" s="138" t="s">
        <v>168</v>
      </c>
      <c r="B459" s="139" t="s">
        <v>599</v>
      </c>
      <c r="C459" s="140" t="s">
        <v>575</v>
      </c>
      <c r="D459" s="141"/>
      <c r="E459" s="159"/>
    </row>
    <row r="460" spans="1:5" ht="40.5">
      <c r="A460" s="138" t="s">
        <v>168</v>
      </c>
      <c r="B460" s="139" t="s">
        <v>600</v>
      </c>
      <c r="C460" s="140" t="s">
        <v>575</v>
      </c>
      <c r="D460" s="141"/>
      <c r="E460" s="159"/>
    </row>
    <row r="461" spans="1:5" ht="40.5">
      <c r="A461" s="138" t="s">
        <v>196</v>
      </c>
      <c r="B461" s="139" t="s">
        <v>601</v>
      </c>
      <c r="C461" s="140" t="s">
        <v>575</v>
      </c>
      <c r="D461" s="141"/>
      <c r="E461" s="159"/>
    </row>
    <row r="462" spans="1:5" ht="40.5">
      <c r="A462" s="138" t="s">
        <v>196</v>
      </c>
      <c r="B462" s="139" t="s">
        <v>584</v>
      </c>
      <c r="C462" s="140" t="s">
        <v>575</v>
      </c>
      <c r="D462" s="141"/>
      <c r="E462" s="159"/>
    </row>
    <row r="463" spans="1:5" ht="54">
      <c r="A463" s="138" t="s">
        <v>196</v>
      </c>
      <c r="B463" s="139" t="s">
        <v>597</v>
      </c>
      <c r="C463" s="140" t="s">
        <v>575</v>
      </c>
      <c r="D463" s="141"/>
      <c r="E463" s="159"/>
    </row>
    <row r="464" spans="1:5" ht="40.5">
      <c r="A464" s="138" t="s">
        <v>196</v>
      </c>
      <c r="B464" s="139" t="s">
        <v>602</v>
      </c>
      <c r="C464" s="140" t="s">
        <v>575</v>
      </c>
      <c r="D464" s="141"/>
      <c r="E464" s="159"/>
    </row>
    <row r="465" spans="1:5" ht="40.5">
      <c r="A465" s="138" t="s">
        <v>196</v>
      </c>
      <c r="B465" s="139" t="s">
        <v>603</v>
      </c>
      <c r="C465" s="140" t="s">
        <v>575</v>
      </c>
      <c r="D465" s="141"/>
      <c r="E465" s="159"/>
    </row>
    <row r="466" spans="1:5" ht="40.5">
      <c r="A466" s="138" t="s">
        <v>240</v>
      </c>
      <c r="B466" s="139" t="s">
        <v>604</v>
      </c>
      <c r="C466" s="140" t="s">
        <v>575</v>
      </c>
      <c r="D466" s="142"/>
      <c r="E466" s="159"/>
    </row>
    <row r="467" spans="1:5" ht="40.5">
      <c r="A467" s="138" t="s">
        <v>240</v>
      </c>
      <c r="B467" s="139" t="s">
        <v>595</v>
      </c>
      <c r="C467" s="140" t="s">
        <v>575</v>
      </c>
      <c r="D467" s="142"/>
      <c r="E467" s="159"/>
    </row>
    <row r="468" spans="1:5" ht="40.5">
      <c r="A468" s="138" t="s">
        <v>240</v>
      </c>
      <c r="B468" s="139" t="s">
        <v>605</v>
      </c>
      <c r="C468" s="140" t="s">
        <v>575</v>
      </c>
      <c r="D468" s="142"/>
      <c r="E468" s="159"/>
    </row>
    <row r="469" spans="1:5" ht="40.5">
      <c r="A469" s="138" t="s">
        <v>240</v>
      </c>
      <c r="B469" s="139" t="s">
        <v>606</v>
      </c>
      <c r="C469" s="140" t="s">
        <v>575</v>
      </c>
      <c r="D469" s="142"/>
      <c r="E469" s="159"/>
    </row>
    <row r="470" spans="1:5" ht="40.5">
      <c r="A470" s="138" t="s">
        <v>198</v>
      </c>
      <c r="B470" s="139" t="s">
        <v>607</v>
      </c>
      <c r="C470" s="140" t="s">
        <v>575</v>
      </c>
      <c r="D470" s="151"/>
      <c r="E470" s="159"/>
    </row>
    <row r="471" spans="1:5" ht="94.5">
      <c r="A471" s="138" t="s">
        <v>202</v>
      </c>
      <c r="B471" s="139" t="s">
        <v>608</v>
      </c>
      <c r="C471" s="140" t="s">
        <v>575</v>
      </c>
      <c r="D471" s="141"/>
      <c r="E471" s="159"/>
    </row>
    <row r="472" spans="1:5" ht="40.5">
      <c r="A472" s="138" t="s">
        <v>202</v>
      </c>
      <c r="B472" s="139" t="s">
        <v>609</v>
      </c>
      <c r="C472" s="140" t="s">
        <v>575</v>
      </c>
      <c r="D472" s="141"/>
      <c r="E472" s="159"/>
    </row>
    <row r="473" spans="1:5" ht="40.5">
      <c r="A473" s="138" t="s">
        <v>377</v>
      </c>
      <c r="B473" s="139" t="s">
        <v>581</v>
      </c>
      <c r="C473" s="140" t="s">
        <v>575</v>
      </c>
      <c r="D473" s="145"/>
      <c r="E473" s="159"/>
    </row>
    <row r="474" spans="1:5" ht="40.5">
      <c r="A474" s="138" t="s">
        <v>205</v>
      </c>
      <c r="B474" s="139" t="s">
        <v>593</v>
      </c>
      <c r="C474" s="140" t="s">
        <v>575</v>
      </c>
      <c r="D474" s="141"/>
      <c r="E474" s="159"/>
    </row>
    <row r="475" spans="1:5" ht="81">
      <c r="A475" s="138" t="s">
        <v>205</v>
      </c>
      <c r="B475" s="139" t="s">
        <v>610</v>
      </c>
      <c r="C475" s="140" t="s">
        <v>575</v>
      </c>
      <c r="D475" s="141"/>
      <c r="E475" s="159"/>
    </row>
    <row r="476" spans="1:5" ht="54">
      <c r="A476" s="138" t="s">
        <v>205</v>
      </c>
      <c r="B476" s="139" t="s">
        <v>611</v>
      </c>
      <c r="C476" s="140" t="s">
        <v>575</v>
      </c>
      <c r="D476" s="141"/>
      <c r="E476" s="159"/>
    </row>
    <row r="477" spans="1:5" ht="40.5">
      <c r="A477" s="138" t="s">
        <v>205</v>
      </c>
      <c r="B477" s="139" t="s">
        <v>612</v>
      </c>
      <c r="C477" s="140" t="s">
        <v>575</v>
      </c>
      <c r="D477" s="141"/>
      <c r="E477" s="159"/>
    </row>
    <row r="478" spans="1:5" ht="67.5">
      <c r="A478" s="138" t="s">
        <v>205</v>
      </c>
      <c r="B478" s="139" t="s">
        <v>613</v>
      </c>
      <c r="C478" s="140" t="s">
        <v>575</v>
      </c>
      <c r="D478" s="141"/>
      <c r="E478" s="159"/>
    </row>
    <row r="479" spans="1:5" ht="54">
      <c r="A479" s="138" t="s">
        <v>205</v>
      </c>
      <c r="B479" s="139" t="s">
        <v>614</v>
      </c>
      <c r="C479" s="140" t="s">
        <v>575</v>
      </c>
      <c r="D479" s="141"/>
      <c r="E479" s="159"/>
    </row>
    <row r="480" spans="1:5" ht="67.5">
      <c r="A480" s="138" t="s">
        <v>205</v>
      </c>
      <c r="B480" s="139" t="s">
        <v>615</v>
      </c>
      <c r="C480" s="140" t="s">
        <v>575</v>
      </c>
      <c r="D480" s="141"/>
      <c r="E480" s="159"/>
    </row>
    <row r="481" spans="1:5" ht="40.5">
      <c r="A481" s="138" t="s">
        <v>205</v>
      </c>
      <c r="B481" s="139" t="s">
        <v>616</v>
      </c>
      <c r="C481" s="140" t="s">
        <v>575</v>
      </c>
      <c r="D481" s="141"/>
      <c r="E481" s="159"/>
    </row>
    <row r="482" spans="1:5" ht="40.5">
      <c r="A482" s="138" t="s">
        <v>205</v>
      </c>
      <c r="B482" s="139" t="s">
        <v>617</v>
      </c>
      <c r="C482" s="140" t="s">
        <v>575</v>
      </c>
      <c r="D482" s="141"/>
      <c r="E482" s="159"/>
    </row>
    <row r="483" spans="1:5" ht="40.5">
      <c r="A483" s="138" t="s">
        <v>205</v>
      </c>
      <c r="B483" s="139" t="s">
        <v>600</v>
      </c>
      <c r="C483" s="140" t="s">
        <v>575</v>
      </c>
      <c r="D483" s="141"/>
      <c r="E483" s="159"/>
    </row>
    <row r="484" spans="1:5" ht="67.5">
      <c r="A484" s="138" t="s">
        <v>205</v>
      </c>
      <c r="B484" s="149" t="s">
        <v>618</v>
      </c>
      <c r="C484" s="140" t="s">
        <v>575</v>
      </c>
      <c r="D484" s="141"/>
      <c r="E484" s="159"/>
    </row>
    <row r="485" spans="1:5" ht="81">
      <c r="A485" s="138" t="s">
        <v>173</v>
      </c>
      <c r="B485" s="139" t="s">
        <v>619</v>
      </c>
      <c r="C485" s="140" t="s">
        <v>620</v>
      </c>
      <c r="D485" s="141"/>
      <c r="E485" s="161"/>
    </row>
    <row r="486" spans="1:5" ht="81">
      <c r="A486" s="138" t="s">
        <v>176</v>
      </c>
      <c r="B486" s="139" t="s">
        <v>621</v>
      </c>
      <c r="C486" s="140" t="s">
        <v>620</v>
      </c>
      <c r="D486" s="142"/>
      <c r="E486" s="159"/>
    </row>
    <row r="487" spans="1:5" ht="81">
      <c r="A487" s="138" t="s">
        <v>176</v>
      </c>
      <c r="B487" s="144" t="s">
        <v>622</v>
      </c>
      <c r="C487" s="140" t="s">
        <v>620</v>
      </c>
      <c r="D487" s="141"/>
      <c r="E487" s="159"/>
    </row>
    <row r="488" spans="1:5" ht="81">
      <c r="A488" s="138" t="s">
        <v>226</v>
      </c>
      <c r="B488" s="139" t="s">
        <v>623</v>
      </c>
      <c r="C488" s="140" t="s">
        <v>620</v>
      </c>
      <c r="D488" s="141"/>
      <c r="E488" s="159"/>
    </row>
    <row r="489" spans="1:5" ht="121.5">
      <c r="A489" s="138" t="s">
        <v>226</v>
      </c>
      <c r="B489" s="139" t="s">
        <v>624</v>
      </c>
      <c r="C489" s="140" t="s">
        <v>620</v>
      </c>
      <c r="D489" s="141"/>
      <c r="E489" s="159"/>
    </row>
    <row r="490" spans="1:5" ht="121.5">
      <c r="A490" s="138" t="s">
        <v>182</v>
      </c>
      <c r="B490" s="139" t="s">
        <v>624</v>
      </c>
      <c r="C490" s="140" t="s">
        <v>620</v>
      </c>
      <c r="D490" s="138"/>
      <c r="E490" s="159"/>
    </row>
    <row r="491" spans="1:5" ht="54">
      <c r="A491" s="138" t="s">
        <v>196</v>
      </c>
      <c r="B491" s="139" t="s">
        <v>625</v>
      </c>
      <c r="C491" s="140" t="s">
        <v>620</v>
      </c>
      <c r="D491" s="141"/>
      <c r="E491" s="159"/>
    </row>
    <row r="492" spans="1:5" ht="216">
      <c r="A492" s="138" t="s">
        <v>198</v>
      </c>
      <c r="B492" s="139" t="s">
        <v>626</v>
      </c>
      <c r="C492" s="140" t="s">
        <v>620</v>
      </c>
      <c r="D492" s="145"/>
      <c r="E492" s="159"/>
    </row>
    <row r="493" spans="1:5" ht="148.5">
      <c r="A493" s="138" t="s">
        <v>198</v>
      </c>
      <c r="B493" s="139" t="s">
        <v>627</v>
      </c>
      <c r="C493" s="140" t="s">
        <v>620</v>
      </c>
      <c r="D493" s="146"/>
      <c r="E493" s="159"/>
    </row>
    <row r="494" spans="1:5" ht="81">
      <c r="A494" s="138" t="s">
        <v>205</v>
      </c>
      <c r="B494" s="139" t="s">
        <v>628</v>
      </c>
      <c r="C494" s="140" t="s">
        <v>620</v>
      </c>
      <c r="D494" s="141"/>
      <c r="E494" s="159"/>
    </row>
    <row r="495" spans="1:5" ht="81">
      <c r="A495" s="138" t="s">
        <v>205</v>
      </c>
      <c r="B495" s="139" t="s">
        <v>629</v>
      </c>
      <c r="C495" s="140" t="s">
        <v>620</v>
      </c>
      <c r="D495" s="141"/>
      <c r="E495" s="159"/>
    </row>
    <row r="496" spans="1:5" ht="40.5">
      <c r="A496" s="138" t="s">
        <v>173</v>
      </c>
      <c r="B496" s="139" t="s">
        <v>630</v>
      </c>
      <c r="C496" s="140" t="s">
        <v>631</v>
      </c>
      <c r="D496" s="137"/>
      <c r="E496" s="159"/>
    </row>
    <row r="497" spans="1:5" ht="54">
      <c r="A497" s="138" t="s">
        <v>205</v>
      </c>
      <c r="B497" s="139" t="s">
        <v>632</v>
      </c>
      <c r="C497" s="140" t="s">
        <v>631</v>
      </c>
      <c r="D497" s="141"/>
      <c r="E497" s="159"/>
    </row>
    <row r="498" spans="1:5" ht="27">
      <c r="A498" s="138" t="s">
        <v>176</v>
      </c>
      <c r="B498" s="139" t="s">
        <v>633</v>
      </c>
      <c r="C498" s="140" t="s">
        <v>634</v>
      </c>
      <c r="D498" s="142"/>
      <c r="E498" s="159"/>
    </row>
    <row r="499" spans="1:5" ht="40.5">
      <c r="A499" s="138" t="s">
        <v>173</v>
      </c>
      <c r="B499" s="139" t="s">
        <v>635</v>
      </c>
      <c r="C499" s="140" t="s">
        <v>636</v>
      </c>
      <c r="D499" s="137"/>
      <c r="E499" s="159"/>
    </row>
    <row r="500" spans="1:5" ht="40.5">
      <c r="A500" s="138" t="s">
        <v>186</v>
      </c>
      <c r="B500" s="139" t="s">
        <v>637</v>
      </c>
      <c r="C500" s="140" t="s">
        <v>636</v>
      </c>
      <c r="D500" s="141"/>
      <c r="E500" s="159"/>
    </row>
    <row r="501" spans="1:5" ht="40.5">
      <c r="A501" s="138" t="s">
        <v>186</v>
      </c>
      <c r="B501" s="139" t="s">
        <v>638</v>
      </c>
      <c r="C501" s="140" t="s">
        <v>636</v>
      </c>
      <c r="D501" s="141"/>
      <c r="E501" s="159"/>
    </row>
    <row r="502" spans="1:5" ht="40.5">
      <c r="A502" s="138" t="s">
        <v>168</v>
      </c>
      <c r="B502" s="139" t="s">
        <v>639</v>
      </c>
      <c r="C502" s="140" t="s">
        <v>636</v>
      </c>
      <c r="D502" s="141"/>
      <c r="E502" s="159"/>
    </row>
    <row r="503" spans="1:5" ht="40.5">
      <c r="A503" s="138" t="s">
        <v>205</v>
      </c>
      <c r="B503" s="139" t="s">
        <v>640</v>
      </c>
      <c r="C503" s="140" t="s">
        <v>636</v>
      </c>
      <c r="D503" s="141"/>
      <c r="E503" s="159"/>
    </row>
    <row r="504" spans="1:5" ht="54">
      <c r="A504" s="138" t="s">
        <v>205</v>
      </c>
      <c r="B504" s="139" t="s">
        <v>641</v>
      </c>
      <c r="C504" s="140" t="s">
        <v>636</v>
      </c>
      <c r="D504" s="141"/>
      <c r="E504" s="159"/>
    </row>
    <row r="505" spans="1:5" ht="121.5">
      <c r="A505" s="138" t="s">
        <v>212</v>
      </c>
      <c r="B505" s="139" t="s">
        <v>642</v>
      </c>
      <c r="C505" s="152" t="s">
        <v>643</v>
      </c>
      <c r="D505" s="147"/>
      <c r="E505" s="159"/>
    </row>
    <row r="506" spans="1:5" ht="121.5">
      <c r="A506" s="138" t="s">
        <v>212</v>
      </c>
      <c r="B506" s="139" t="s">
        <v>644</v>
      </c>
      <c r="C506" s="152" t="s">
        <v>643</v>
      </c>
      <c r="D506" s="147"/>
      <c r="E506" s="159"/>
    </row>
    <row r="507" spans="1:5" ht="121.5">
      <c r="A507" s="138" t="s">
        <v>212</v>
      </c>
      <c r="B507" s="139" t="s">
        <v>645</v>
      </c>
      <c r="C507" s="152" t="s">
        <v>643</v>
      </c>
      <c r="D507" s="147"/>
      <c r="E507" s="159"/>
    </row>
    <row r="508" spans="1:5" ht="121.5">
      <c r="A508" s="138" t="s">
        <v>212</v>
      </c>
      <c r="B508" s="139" t="s">
        <v>646</v>
      </c>
      <c r="C508" s="152" t="s">
        <v>643</v>
      </c>
      <c r="D508" s="147"/>
      <c r="E508" s="159"/>
    </row>
    <row r="509" spans="1:5" ht="121.5">
      <c r="A509" s="138" t="s">
        <v>212</v>
      </c>
      <c r="B509" s="139" t="s">
        <v>647</v>
      </c>
      <c r="C509" s="152" t="s">
        <v>643</v>
      </c>
      <c r="D509" s="138"/>
      <c r="E509" s="159"/>
    </row>
    <row r="510" spans="1:5" ht="121.5">
      <c r="A510" s="138" t="s">
        <v>212</v>
      </c>
      <c r="B510" s="139" t="s">
        <v>648</v>
      </c>
      <c r="C510" s="152" t="s">
        <v>643</v>
      </c>
      <c r="D510" s="138"/>
      <c r="E510" s="159"/>
    </row>
    <row r="511" spans="1:5" ht="121.5">
      <c r="A511" s="138" t="s">
        <v>212</v>
      </c>
      <c r="B511" s="139" t="s">
        <v>649</v>
      </c>
      <c r="C511" s="152" t="s">
        <v>643</v>
      </c>
      <c r="D511" s="138"/>
      <c r="E511" s="159"/>
    </row>
    <row r="512" spans="1:5" ht="121.5">
      <c r="A512" s="138" t="s">
        <v>212</v>
      </c>
      <c r="B512" s="139" t="s">
        <v>650</v>
      </c>
      <c r="C512" s="152" t="s">
        <v>643</v>
      </c>
      <c r="D512" s="138"/>
      <c r="E512" s="159"/>
    </row>
    <row r="513" spans="1:5" ht="121.5">
      <c r="A513" s="138" t="s">
        <v>212</v>
      </c>
      <c r="B513" s="139" t="s">
        <v>651</v>
      </c>
      <c r="C513" s="152" t="s">
        <v>643</v>
      </c>
      <c r="D513" s="138"/>
      <c r="E513" s="159"/>
    </row>
    <row r="514" spans="1:5" ht="121.5">
      <c r="A514" s="138" t="s">
        <v>212</v>
      </c>
      <c r="B514" s="139" t="s">
        <v>652</v>
      </c>
      <c r="C514" s="152" t="s">
        <v>643</v>
      </c>
      <c r="D514" s="138"/>
      <c r="E514" s="159"/>
    </row>
    <row r="515" spans="1:5" ht="121.5">
      <c r="A515" s="138" t="s">
        <v>212</v>
      </c>
      <c r="B515" s="139" t="s">
        <v>653</v>
      </c>
      <c r="C515" s="152" t="s">
        <v>643</v>
      </c>
      <c r="D515" s="138"/>
      <c r="E515" s="159"/>
    </row>
    <row r="516" spans="1:5" ht="121.5">
      <c r="A516" s="138" t="s">
        <v>212</v>
      </c>
      <c r="B516" s="139" t="s">
        <v>654</v>
      </c>
      <c r="C516" s="152" t="s">
        <v>643</v>
      </c>
      <c r="D516" s="138"/>
      <c r="E516" s="159"/>
    </row>
    <row r="517" spans="1:5" ht="121.5">
      <c r="A517" s="138" t="s">
        <v>212</v>
      </c>
      <c r="B517" s="139" t="s">
        <v>655</v>
      </c>
      <c r="C517" s="152" t="s">
        <v>643</v>
      </c>
      <c r="D517" s="138"/>
      <c r="E517" s="159"/>
    </row>
    <row r="518" spans="1:5" ht="121.5">
      <c r="A518" s="138" t="s">
        <v>212</v>
      </c>
      <c r="B518" s="139" t="s">
        <v>656</v>
      </c>
      <c r="C518" s="152" t="s">
        <v>643</v>
      </c>
      <c r="D518" s="138"/>
      <c r="E518" s="159"/>
    </row>
    <row r="519" spans="1:5" ht="121.5">
      <c r="A519" s="138" t="s">
        <v>212</v>
      </c>
      <c r="B519" s="139" t="s">
        <v>657</v>
      </c>
      <c r="C519" s="152" t="s">
        <v>643</v>
      </c>
      <c r="D519" s="138"/>
      <c r="E519" s="159"/>
    </row>
    <row r="520" spans="1:5" ht="121.5">
      <c r="A520" s="138" t="s">
        <v>212</v>
      </c>
      <c r="B520" s="139" t="s">
        <v>658</v>
      </c>
      <c r="C520" s="152" t="s">
        <v>643</v>
      </c>
      <c r="D520" s="138"/>
      <c r="E520" s="159"/>
    </row>
    <row r="521" spans="1:5" ht="121.5">
      <c r="A521" s="138" t="s">
        <v>212</v>
      </c>
      <c r="B521" s="139" t="s">
        <v>659</v>
      </c>
      <c r="C521" s="152" t="s">
        <v>643</v>
      </c>
      <c r="D521" s="138"/>
      <c r="E521" s="159"/>
    </row>
    <row r="522" spans="1:5" ht="121.5">
      <c r="A522" s="138" t="s">
        <v>212</v>
      </c>
      <c r="B522" s="139" t="s">
        <v>660</v>
      </c>
      <c r="C522" s="152" t="s">
        <v>643</v>
      </c>
      <c r="D522" s="138"/>
      <c r="E522" s="159"/>
    </row>
    <row r="523" spans="1:5" ht="121.5">
      <c r="A523" s="138" t="s">
        <v>212</v>
      </c>
      <c r="B523" s="139" t="s">
        <v>661</v>
      </c>
      <c r="C523" s="152" t="s">
        <v>643</v>
      </c>
      <c r="D523" s="138"/>
      <c r="E523" s="159"/>
    </row>
    <row r="524" spans="1:5" ht="121.5">
      <c r="A524" s="138" t="s">
        <v>212</v>
      </c>
      <c r="B524" s="139" t="s">
        <v>662</v>
      </c>
      <c r="C524" s="152" t="s">
        <v>643</v>
      </c>
      <c r="D524" s="138"/>
      <c r="E524" s="159"/>
    </row>
    <row r="525" spans="1:5" ht="121.5">
      <c r="A525" s="138" t="s">
        <v>212</v>
      </c>
      <c r="B525" s="139" t="s">
        <v>663</v>
      </c>
      <c r="C525" s="152" t="s">
        <v>643</v>
      </c>
      <c r="D525" s="138"/>
      <c r="E525" s="159"/>
    </row>
    <row r="526" spans="1:5" ht="121.5">
      <c r="A526" s="138" t="s">
        <v>212</v>
      </c>
      <c r="B526" s="139" t="s">
        <v>664</v>
      </c>
      <c r="C526" s="152" t="s">
        <v>643</v>
      </c>
      <c r="D526" s="138"/>
      <c r="E526" s="159"/>
    </row>
    <row r="527" spans="1:5" ht="121.5">
      <c r="A527" s="138" t="s">
        <v>212</v>
      </c>
      <c r="B527" s="139" t="s">
        <v>665</v>
      </c>
      <c r="C527" s="152" t="s">
        <v>643</v>
      </c>
      <c r="D527" s="138"/>
      <c r="E527" s="159"/>
    </row>
    <row r="528" spans="1:5" ht="121.5">
      <c r="A528" s="138" t="s">
        <v>212</v>
      </c>
      <c r="B528" s="139" t="s">
        <v>666</v>
      </c>
      <c r="C528" s="152" t="s">
        <v>643</v>
      </c>
      <c r="D528" s="138"/>
      <c r="E528" s="159"/>
    </row>
    <row r="529" spans="1:5" ht="121.5">
      <c r="A529" s="138" t="s">
        <v>212</v>
      </c>
      <c r="B529" s="139" t="s">
        <v>667</v>
      </c>
      <c r="C529" s="152" t="s">
        <v>643</v>
      </c>
      <c r="D529" s="138"/>
      <c r="E529" s="159"/>
    </row>
    <row r="530" spans="1:5" ht="121.5">
      <c r="A530" s="138" t="s">
        <v>212</v>
      </c>
      <c r="B530" s="139" t="s">
        <v>668</v>
      </c>
      <c r="C530" s="152" t="s">
        <v>643</v>
      </c>
      <c r="D530" s="138"/>
      <c r="E530" s="159"/>
    </row>
    <row r="531" spans="1:5" ht="121.5">
      <c r="A531" s="138" t="s">
        <v>212</v>
      </c>
      <c r="B531" s="139" t="s">
        <v>669</v>
      </c>
      <c r="C531" s="152" t="s">
        <v>643</v>
      </c>
      <c r="D531" s="138"/>
      <c r="E531" s="159"/>
    </row>
    <row r="532" spans="1:5" ht="121.5">
      <c r="A532" s="138" t="s">
        <v>212</v>
      </c>
      <c r="B532" s="139" t="s">
        <v>670</v>
      </c>
      <c r="C532" s="152" t="s">
        <v>643</v>
      </c>
      <c r="D532" s="138"/>
      <c r="E532" s="159"/>
    </row>
    <row r="533" spans="1:5" ht="121.5">
      <c r="A533" s="138" t="s">
        <v>212</v>
      </c>
      <c r="B533" s="139" t="s">
        <v>671</v>
      </c>
      <c r="C533" s="152" t="s">
        <v>643</v>
      </c>
      <c r="D533" s="138"/>
      <c r="E533" s="159"/>
    </row>
    <row r="534" spans="1:5" ht="121.5">
      <c r="A534" s="138" t="s">
        <v>216</v>
      </c>
      <c r="B534" s="139" t="s">
        <v>672</v>
      </c>
      <c r="C534" s="152" t="s">
        <v>643</v>
      </c>
      <c r="D534" s="138"/>
      <c r="E534" s="159"/>
    </row>
    <row r="535" spans="1:5" ht="121.5">
      <c r="A535" s="138" t="s">
        <v>216</v>
      </c>
      <c r="B535" s="139" t="s">
        <v>673</v>
      </c>
      <c r="C535" s="152" t="s">
        <v>643</v>
      </c>
      <c r="D535" s="138"/>
      <c r="E535" s="159"/>
    </row>
    <row r="536" spans="1:5" ht="121.5">
      <c r="A536" s="138" t="s">
        <v>216</v>
      </c>
      <c r="B536" s="139" t="s">
        <v>674</v>
      </c>
      <c r="C536" s="152" t="s">
        <v>643</v>
      </c>
      <c r="D536" s="138"/>
      <c r="E536" s="159"/>
    </row>
    <row r="537" spans="1:5" ht="121.5">
      <c r="A537" s="138" t="s">
        <v>216</v>
      </c>
      <c r="B537" s="139" t="s">
        <v>675</v>
      </c>
      <c r="C537" s="152" t="s">
        <v>643</v>
      </c>
      <c r="D537" s="138"/>
      <c r="E537" s="159"/>
    </row>
    <row r="538" spans="1:5" ht="121.5">
      <c r="A538" s="138" t="s">
        <v>216</v>
      </c>
      <c r="B538" s="139" t="s">
        <v>676</v>
      </c>
      <c r="C538" s="152" t="s">
        <v>643</v>
      </c>
      <c r="D538" s="138"/>
      <c r="E538" s="159"/>
    </row>
    <row r="539" spans="1:5" ht="121.5">
      <c r="A539" s="138" t="s">
        <v>216</v>
      </c>
      <c r="B539" s="139" t="s">
        <v>677</v>
      </c>
      <c r="C539" s="152" t="s">
        <v>643</v>
      </c>
      <c r="D539" s="138"/>
      <c r="E539" s="159"/>
    </row>
    <row r="540" spans="1:5" ht="121.5">
      <c r="A540" s="138" t="s">
        <v>216</v>
      </c>
      <c r="B540" s="139" t="s">
        <v>678</v>
      </c>
      <c r="C540" s="152" t="s">
        <v>643</v>
      </c>
      <c r="D540" s="138"/>
      <c r="E540" s="159"/>
    </row>
    <row r="541" spans="1:5" ht="121.5">
      <c r="A541" s="138" t="s">
        <v>216</v>
      </c>
      <c r="B541" s="139" t="s">
        <v>679</v>
      </c>
      <c r="C541" s="152" t="s">
        <v>643</v>
      </c>
      <c r="D541" s="138"/>
      <c r="E541" s="159"/>
    </row>
    <row r="542" spans="1:5" ht="121.5">
      <c r="A542" s="138" t="s">
        <v>216</v>
      </c>
      <c r="B542" s="139" t="s">
        <v>680</v>
      </c>
      <c r="C542" s="152" t="s">
        <v>643</v>
      </c>
      <c r="D542" s="138"/>
      <c r="E542" s="159"/>
    </row>
    <row r="543" spans="1:5" ht="121.5">
      <c r="A543" s="138" t="s">
        <v>216</v>
      </c>
      <c r="B543" s="139" t="s">
        <v>681</v>
      </c>
      <c r="C543" s="152" t="s">
        <v>643</v>
      </c>
      <c r="D543" s="138"/>
      <c r="E543" s="159"/>
    </row>
    <row r="544" spans="1:5" ht="121.5">
      <c r="A544" s="138" t="s">
        <v>216</v>
      </c>
      <c r="B544" s="139" t="s">
        <v>682</v>
      </c>
      <c r="C544" s="152" t="s">
        <v>643</v>
      </c>
      <c r="D544" s="138"/>
      <c r="E544" s="159"/>
    </row>
    <row r="545" spans="1:5" ht="121.5">
      <c r="A545" s="138" t="s">
        <v>216</v>
      </c>
      <c r="B545" s="139" t="s">
        <v>683</v>
      </c>
      <c r="C545" s="152" t="s">
        <v>643</v>
      </c>
      <c r="D545" s="138"/>
      <c r="E545" s="159"/>
    </row>
    <row r="546" spans="1:5" ht="121.5">
      <c r="A546" s="138" t="s">
        <v>216</v>
      </c>
      <c r="B546" s="139" t="s">
        <v>684</v>
      </c>
      <c r="C546" s="152" t="s">
        <v>643</v>
      </c>
      <c r="D546" s="138"/>
      <c r="E546" s="159"/>
    </row>
    <row r="547" spans="1:5" ht="121.5">
      <c r="A547" s="138" t="s">
        <v>216</v>
      </c>
      <c r="B547" s="139" t="s">
        <v>685</v>
      </c>
      <c r="C547" s="152" t="s">
        <v>643</v>
      </c>
      <c r="D547" s="138"/>
      <c r="E547" s="159"/>
    </row>
    <row r="548" spans="1:5" ht="121.5">
      <c r="A548" s="138" t="s">
        <v>173</v>
      </c>
      <c r="B548" s="139" t="s">
        <v>644</v>
      </c>
      <c r="C548" s="152" t="s">
        <v>643</v>
      </c>
      <c r="D548" s="141"/>
      <c r="E548" s="159"/>
    </row>
    <row r="549" spans="1:5" ht="121.5">
      <c r="A549" s="138" t="s">
        <v>173</v>
      </c>
      <c r="B549" s="139" t="s">
        <v>645</v>
      </c>
      <c r="C549" s="152" t="s">
        <v>643</v>
      </c>
      <c r="D549" s="141"/>
      <c r="E549" s="159"/>
    </row>
    <row r="550" spans="1:5" ht="121.5">
      <c r="A550" s="138" t="s">
        <v>173</v>
      </c>
      <c r="B550" s="139" t="s">
        <v>686</v>
      </c>
      <c r="C550" s="152" t="s">
        <v>643</v>
      </c>
      <c r="D550" s="141"/>
      <c r="E550" s="159"/>
    </row>
    <row r="551" spans="1:5" ht="121.5">
      <c r="A551" s="138" t="s">
        <v>173</v>
      </c>
      <c r="B551" s="139" t="s">
        <v>687</v>
      </c>
      <c r="C551" s="152" t="s">
        <v>643</v>
      </c>
      <c r="D551" s="141"/>
      <c r="E551" s="159"/>
    </row>
    <row r="552" spans="1:5" ht="121.5">
      <c r="A552" s="138" t="s">
        <v>173</v>
      </c>
      <c r="B552" s="139" t="s">
        <v>646</v>
      </c>
      <c r="C552" s="152" t="s">
        <v>643</v>
      </c>
      <c r="D552" s="141"/>
      <c r="E552" s="159"/>
    </row>
    <row r="553" spans="1:5" ht="121.5">
      <c r="A553" s="138" t="s">
        <v>173</v>
      </c>
      <c r="B553" s="139" t="s">
        <v>647</v>
      </c>
      <c r="C553" s="152" t="s">
        <v>643</v>
      </c>
      <c r="D553" s="141"/>
      <c r="E553" s="159"/>
    </row>
    <row r="554" spans="1:5" ht="121.5">
      <c r="A554" s="138" t="s">
        <v>173</v>
      </c>
      <c r="B554" s="139" t="s">
        <v>688</v>
      </c>
      <c r="C554" s="152" t="s">
        <v>643</v>
      </c>
      <c r="D554" s="141"/>
      <c r="E554" s="159"/>
    </row>
    <row r="555" spans="1:5" ht="121.5">
      <c r="A555" s="138" t="s">
        <v>173</v>
      </c>
      <c r="B555" s="139" t="s">
        <v>648</v>
      </c>
      <c r="C555" s="152" t="s">
        <v>643</v>
      </c>
      <c r="D555" s="141"/>
      <c r="E555" s="159"/>
    </row>
    <row r="556" spans="1:5" ht="121.5">
      <c r="A556" s="138" t="s">
        <v>173</v>
      </c>
      <c r="B556" s="139" t="s">
        <v>651</v>
      </c>
      <c r="C556" s="152" t="s">
        <v>643</v>
      </c>
      <c r="D556" s="141"/>
      <c r="E556" s="159"/>
    </row>
    <row r="557" spans="1:5" ht="121.5">
      <c r="A557" s="138" t="s">
        <v>173</v>
      </c>
      <c r="B557" s="139" t="s">
        <v>689</v>
      </c>
      <c r="C557" s="152" t="s">
        <v>643</v>
      </c>
      <c r="D557" s="141"/>
      <c r="E557" s="159"/>
    </row>
    <row r="558" spans="1:5" ht="121.5">
      <c r="A558" s="138" t="s">
        <v>173</v>
      </c>
      <c r="B558" s="139" t="s">
        <v>690</v>
      </c>
      <c r="C558" s="152" t="s">
        <v>643</v>
      </c>
      <c r="D558" s="141"/>
      <c r="E558" s="159"/>
    </row>
    <row r="559" spans="1:5" ht="121.5">
      <c r="A559" s="138" t="s">
        <v>173</v>
      </c>
      <c r="B559" s="139" t="s">
        <v>691</v>
      </c>
      <c r="C559" s="152" t="s">
        <v>643</v>
      </c>
      <c r="D559" s="141"/>
      <c r="E559" s="159"/>
    </row>
    <row r="560" spans="1:5" ht="121.5">
      <c r="A560" s="138" t="s">
        <v>173</v>
      </c>
      <c r="B560" s="139" t="s">
        <v>692</v>
      </c>
      <c r="C560" s="152" t="s">
        <v>643</v>
      </c>
      <c r="D560" s="141"/>
      <c r="E560" s="159"/>
    </row>
    <row r="561" spans="1:5" ht="121.5">
      <c r="A561" s="138" t="s">
        <v>173</v>
      </c>
      <c r="B561" s="139" t="s">
        <v>693</v>
      </c>
      <c r="C561" s="152" t="s">
        <v>643</v>
      </c>
      <c r="D561" s="141"/>
      <c r="E561" s="159"/>
    </row>
    <row r="562" spans="1:5" ht="121.5">
      <c r="A562" s="138" t="s">
        <v>173</v>
      </c>
      <c r="B562" s="139" t="s">
        <v>694</v>
      </c>
      <c r="C562" s="152" t="s">
        <v>643</v>
      </c>
      <c r="D562" s="141"/>
      <c r="E562" s="159"/>
    </row>
    <row r="563" spans="1:5" ht="121.5">
      <c r="A563" s="138" t="s">
        <v>173</v>
      </c>
      <c r="B563" s="139" t="s">
        <v>695</v>
      </c>
      <c r="C563" s="152" t="s">
        <v>643</v>
      </c>
      <c r="D563" s="141"/>
      <c r="E563" s="159"/>
    </row>
    <row r="564" spans="1:5" ht="121.5">
      <c r="A564" s="138" t="s">
        <v>173</v>
      </c>
      <c r="B564" s="139" t="s">
        <v>655</v>
      </c>
      <c r="C564" s="152" t="s">
        <v>643</v>
      </c>
      <c r="D564" s="141"/>
      <c r="E564" s="159"/>
    </row>
    <row r="565" spans="1:5" ht="121.5">
      <c r="A565" s="138" t="s">
        <v>173</v>
      </c>
      <c r="B565" s="139" t="s">
        <v>696</v>
      </c>
      <c r="C565" s="152" t="s">
        <v>643</v>
      </c>
      <c r="D565" s="141"/>
      <c r="E565" s="159"/>
    </row>
    <row r="566" spans="1:5" ht="121.5">
      <c r="A566" s="138" t="s">
        <v>173</v>
      </c>
      <c r="B566" s="139" t="s">
        <v>697</v>
      </c>
      <c r="C566" s="152" t="s">
        <v>643</v>
      </c>
      <c r="D566" s="141"/>
      <c r="E566" s="159"/>
    </row>
    <row r="567" spans="1:5" ht="121.5">
      <c r="A567" s="138" t="s">
        <v>173</v>
      </c>
      <c r="B567" s="139" t="s">
        <v>698</v>
      </c>
      <c r="C567" s="152" t="s">
        <v>643</v>
      </c>
      <c r="D567" s="141"/>
      <c r="E567" s="159"/>
    </row>
    <row r="568" spans="1:5" ht="121.5">
      <c r="A568" s="138" t="s">
        <v>173</v>
      </c>
      <c r="B568" s="139" t="s">
        <v>699</v>
      </c>
      <c r="C568" s="152" t="s">
        <v>643</v>
      </c>
      <c r="D568" s="137"/>
      <c r="E568" s="159"/>
    </row>
    <row r="569" spans="1:5" ht="121.5">
      <c r="A569" s="138" t="s">
        <v>173</v>
      </c>
      <c r="B569" s="139" t="s">
        <v>660</v>
      </c>
      <c r="C569" s="152" t="s">
        <v>643</v>
      </c>
      <c r="D569" s="137"/>
      <c r="E569" s="159"/>
    </row>
    <row r="570" spans="1:5" ht="121.5">
      <c r="A570" s="138" t="s">
        <v>173</v>
      </c>
      <c r="B570" s="139" t="s">
        <v>661</v>
      </c>
      <c r="C570" s="152" t="s">
        <v>643</v>
      </c>
      <c r="D570" s="137"/>
      <c r="E570" s="159"/>
    </row>
    <row r="571" spans="1:5" ht="121.5">
      <c r="A571" s="138" t="s">
        <v>173</v>
      </c>
      <c r="B571" s="139" t="s">
        <v>662</v>
      </c>
      <c r="C571" s="152" t="s">
        <v>643</v>
      </c>
      <c r="D571" s="137"/>
      <c r="E571" s="159"/>
    </row>
    <row r="572" spans="1:5" ht="121.5">
      <c r="A572" s="138" t="s">
        <v>173</v>
      </c>
      <c r="B572" s="139" t="s">
        <v>663</v>
      </c>
      <c r="C572" s="152" t="s">
        <v>643</v>
      </c>
      <c r="D572" s="137"/>
      <c r="E572" s="159"/>
    </row>
    <row r="573" spans="1:5" ht="121.5">
      <c r="A573" s="138" t="s">
        <v>173</v>
      </c>
      <c r="B573" s="139" t="s">
        <v>664</v>
      </c>
      <c r="C573" s="152" t="s">
        <v>643</v>
      </c>
      <c r="D573" s="137"/>
      <c r="E573" s="159"/>
    </row>
    <row r="574" spans="1:5" ht="121.5">
      <c r="A574" s="138" t="s">
        <v>173</v>
      </c>
      <c r="B574" s="139" t="s">
        <v>665</v>
      </c>
      <c r="C574" s="152" t="s">
        <v>643</v>
      </c>
      <c r="D574" s="137"/>
      <c r="E574" s="159"/>
    </row>
    <row r="575" spans="1:5" ht="121.5">
      <c r="A575" s="138" t="s">
        <v>173</v>
      </c>
      <c r="B575" s="139" t="s">
        <v>666</v>
      </c>
      <c r="C575" s="152" t="s">
        <v>643</v>
      </c>
      <c r="D575" s="137"/>
      <c r="E575" s="159"/>
    </row>
    <row r="576" spans="1:5" ht="121.5">
      <c r="A576" s="138" t="s">
        <v>173</v>
      </c>
      <c r="B576" s="139" t="s">
        <v>667</v>
      </c>
      <c r="C576" s="152" t="s">
        <v>643</v>
      </c>
      <c r="D576" s="137"/>
      <c r="E576" s="159"/>
    </row>
    <row r="577" spans="1:5" ht="121.5">
      <c r="A577" s="138" t="s">
        <v>173</v>
      </c>
      <c r="B577" s="139" t="s">
        <v>700</v>
      </c>
      <c r="C577" s="152" t="s">
        <v>643</v>
      </c>
      <c r="D577" s="137"/>
      <c r="E577" s="159"/>
    </row>
    <row r="578" spans="1:5" ht="121.5">
      <c r="A578" s="138" t="s">
        <v>173</v>
      </c>
      <c r="B578" s="139" t="s">
        <v>701</v>
      </c>
      <c r="C578" s="152" t="s">
        <v>643</v>
      </c>
      <c r="D578" s="137"/>
      <c r="E578" s="159"/>
    </row>
    <row r="579" spans="1:5" ht="121.5">
      <c r="A579" s="138" t="s">
        <v>173</v>
      </c>
      <c r="B579" s="139" t="s">
        <v>702</v>
      </c>
      <c r="C579" s="152" t="s">
        <v>643</v>
      </c>
      <c r="D579" s="137"/>
      <c r="E579" s="159"/>
    </row>
    <row r="580" spans="1:5" ht="121.5">
      <c r="A580" s="138" t="s">
        <v>173</v>
      </c>
      <c r="B580" s="139" t="s">
        <v>703</v>
      </c>
      <c r="C580" s="152" t="s">
        <v>643</v>
      </c>
      <c r="D580" s="137"/>
      <c r="E580" s="159"/>
    </row>
    <row r="581" spans="1:5" ht="121.5">
      <c r="A581" s="138" t="s">
        <v>173</v>
      </c>
      <c r="B581" s="139" t="s">
        <v>704</v>
      </c>
      <c r="C581" s="152" t="s">
        <v>643</v>
      </c>
      <c r="D581" s="137"/>
      <c r="E581" s="159"/>
    </row>
    <row r="582" spans="1:5" ht="121.5">
      <c r="A582" s="138" t="s">
        <v>173</v>
      </c>
      <c r="B582" s="139" t="s">
        <v>705</v>
      </c>
      <c r="C582" s="152" t="s">
        <v>643</v>
      </c>
      <c r="D582" s="137"/>
      <c r="E582" s="159"/>
    </row>
    <row r="583" spans="1:5" ht="121.5">
      <c r="A583" s="138" t="s">
        <v>173</v>
      </c>
      <c r="B583" s="139" t="s">
        <v>668</v>
      </c>
      <c r="C583" s="152" t="s">
        <v>643</v>
      </c>
      <c r="D583" s="137"/>
      <c r="E583" s="159"/>
    </row>
    <row r="584" spans="1:5" ht="121.5">
      <c r="A584" s="138" t="s">
        <v>173</v>
      </c>
      <c r="B584" s="139" t="s">
        <v>669</v>
      </c>
      <c r="C584" s="152" t="s">
        <v>643</v>
      </c>
      <c r="D584" s="137"/>
      <c r="E584" s="159"/>
    </row>
    <row r="585" spans="1:5" ht="121.5">
      <c r="A585" s="138" t="s">
        <v>173</v>
      </c>
      <c r="B585" s="139" t="s">
        <v>706</v>
      </c>
      <c r="C585" s="152" t="s">
        <v>643</v>
      </c>
      <c r="D585" s="137"/>
      <c r="E585" s="159"/>
    </row>
    <row r="586" spans="1:5" ht="121.5">
      <c r="A586" s="138" t="s">
        <v>173</v>
      </c>
      <c r="B586" s="139" t="s">
        <v>707</v>
      </c>
      <c r="C586" s="152" t="s">
        <v>643</v>
      </c>
      <c r="D586" s="137"/>
      <c r="E586" s="159"/>
    </row>
    <row r="587" spans="1:5" ht="121.5">
      <c r="A587" s="138" t="s">
        <v>173</v>
      </c>
      <c r="B587" s="139" t="s">
        <v>708</v>
      </c>
      <c r="C587" s="152" t="s">
        <v>643</v>
      </c>
      <c r="D587" s="137"/>
      <c r="E587" s="159"/>
    </row>
    <row r="588" spans="1:5" ht="121.5">
      <c r="A588" s="138" t="s">
        <v>173</v>
      </c>
      <c r="B588" s="139" t="s">
        <v>709</v>
      </c>
      <c r="C588" s="152" t="s">
        <v>643</v>
      </c>
      <c r="D588" s="137"/>
      <c r="E588" s="159"/>
    </row>
    <row r="589" spans="1:5" ht="121.5">
      <c r="A589" s="138" t="s">
        <v>173</v>
      </c>
      <c r="B589" s="139" t="s">
        <v>710</v>
      </c>
      <c r="C589" s="152" t="s">
        <v>643</v>
      </c>
      <c r="D589" s="137"/>
      <c r="E589" s="159"/>
    </row>
    <row r="590" spans="1:5" ht="121.5">
      <c r="A590" s="138" t="s">
        <v>173</v>
      </c>
      <c r="B590" s="139" t="s">
        <v>711</v>
      </c>
      <c r="C590" s="152" t="s">
        <v>643</v>
      </c>
      <c r="D590" s="137"/>
      <c r="E590" s="159"/>
    </row>
    <row r="591" spans="1:5" ht="121.5">
      <c r="A591" s="138" t="s">
        <v>173</v>
      </c>
      <c r="B591" s="139" t="s">
        <v>712</v>
      </c>
      <c r="C591" s="152" t="s">
        <v>643</v>
      </c>
      <c r="D591" s="137"/>
      <c r="E591" s="159"/>
    </row>
    <row r="592" spans="1:5" ht="121.5">
      <c r="A592" s="138" t="s">
        <v>173</v>
      </c>
      <c r="B592" s="139" t="s">
        <v>670</v>
      </c>
      <c r="C592" s="152" t="s">
        <v>643</v>
      </c>
      <c r="D592" s="137"/>
      <c r="E592" s="159"/>
    </row>
    <row r="593" spans="1:5" ht="121.5">
      <c r="A593" s="138" t="s">
        <v>173</v>
      </c>
      <c r="B593" s="139" t="s">
        <v>713</v>
      </c>
      <c r="C593" s="152" t="s">
        <v>643</v>
      </c>
      <c r="D593" s="137"/>
      <c r="E593" s="159"/>
    </row>
    <row r="594" spans="1:5" ht="121.5">
      <c r="A594" s="138" t="s">
        <v>173</v>
      </c>
      <c r="B594" s="139" t="s">
        <v>714</v>
      </c>
      <c r="C594" s="152" t="s">
        <v>643</v>
      </c>
      <c r="D594" s="137"/>
      <c r="E594" s="159"/>
    </row>
    <row r="595" spans="1:5" ht="121.5">
      <c r="A595" s="138" t="s">
        <v>173</v>
      </c>
      <c r="B595" s="139" t="s">
        <v>715</v>
      </c>
      <c r="C595" s="152" t="s">
        <v>643</v>
      </c>
      <c r="D595" s="137"/>
      <c r="E595" s="159"/>
    </row>
    <row r="596" spans="1:5" ht="121.5">
      <c r="A596" s="138" t="s">
        <v>173</v>
      </c>
      <c r="B596" s="139" t="s">
        <v>716</v>
      </c>
      <c r="C596" s="152" t="s">
        <v>643</v>
      </c>
      <c r="D596" s="137"/>
      <c r="E596" s="159"/>
    </row>
    <row r="597" spans="1:5" ht="121.5">
      <c r="A597" s="138" t="s">
        <v>173</v>
      </c>
      <c r="B597" s="139" t="s">
        <v>717</v>
      </c>
      <c r="C597" s="152" t="s">
        <v>643</v>
      </c>
      <c r="D597" s="137"/>
      <c r="E597" s="159"/>
    </row>
    <row r="598" spans="1:5" ht="121.5">
      <c r="A598" s="138" t="s">
        <v>173</v>
      </c>
      <c r="B598" s="139" t="s">
        <v>718</v>
      </c>
      <c r="C598" s="152" t="s">
        <v>643</v>
      </c>
      <c r="D598" s="137"/>
      <c r="E598" s="159"/>
    </row>
    <row r="599" spans="1:5" ht="121.5">
      <c r="A599" s="138" t="s">
        <v>176</v>
      </c>
      <c r="B599" s="139" t="s">
        <v>719</v>
      </c>
      <c r="C599" s="152" t="s">
        <v>643</v>
      </c>
      <c r="D599" s="142"/>
      <c r="E599" s="159"/>
    </row>
    <row r="600" spans="1:5" ht="121.5">
      <c r="A600" s="138" t="s">
        <v>176</v>
      </c>
      <c r="B600" s="139" t="s">
        <v>720</v>
      </c>
      <c r="C600" s="152" t="s">
        <v>643</v>
      </c>
      <c r="D600" s="142"/>
      <c r="E600" s="159"/>
    </row>
    <row r="601" spans="1:5" ht="121.5">
      <c r="A601" s="138" t="s">
        <v>176</v>
      </c>
      <c r="B601" s="139" t="s">
        <v>721</v>
      </c>
      <c r="C601" s="152" t="s">
        <v>643</v>
      </c>
      <c r="D601" s="142"/>
      <c r="E601" s="159"/>
    </row>
    <row r="602" spans="1:5" ht="121.5">
      <c r="A602" s="138" t="s">
        <v>176</v>
      </c>
      <c r="B602" s="139" t="s">
        <v>688</v>
      </c>
      <c r="C602" s="152" t="s">
        <v>643</v>
      </c>
      <c r="D602" s="142"/>
      <c r="E602" s="159"/>
    </row>
    <row r="603" spans="1:5" ht="121.5">
      <c r="A603" s="138" t="s">
        <v>176</v>
      </c>
      <c r="B603" s="139" t="s">
        <v>722</v>
      </c>
      <c r="C603" s="152" t="s">
        <v>643</v>
      </c>
      <c r="D603" s="142"/>
      <c r="E603" s="159"/>
    </row>
    <row r="604" spans="1:5" ht="121.5">
      <c r="A604" s="138" t="s">
        <v>176</v>
      </c>
      <c r="B604" s="139" t="s">
        <v>723</v>
      </c>
      <c r="C604" s="152" t="s">
        <v>643</v>
      </c>
      <c r="D604" s="142"/>
      <c r="E604" s="159"/>
    </row>
    <row r="605" spans="1:5" ht="121.5">
      <c r="A605" s="138" t="s">
        <v>176</v>
      </c>
      <c r="B605" s="139" t="s">
        <v>724</v>
      </c>
      <c r="C605" s="152" t="s">
        <v>643</v>
      </c>
      <c r="D605" s="142"/>
      <c r="E605" s="159"/>
    </row>
    <row r="606" spans="1:5" ht="121.5">
      <c r="A606" s="138" t="s">
        <v>176</v>
      </c>
      <c r="B606" s="139" t="s">
        <v>725</v>
      </c>
      <c r="C606" s="152" t="s">
        <v>643</v>
      </c>
      <c r="D606" s="142"/>
      <c r="E606" s="159"/>
    </row>
    <row r="607" spans="1:5" ht="121.5">
      <c r="A607" s="138" t="s">
        <v>176</v>
      </c>
      <c r="B607" s="139" t="s">
        <v>726</v>
      </c>
      <c r="C607" s="152" t="s">
        <v>643</v>
      </c>
      <c r="D607" s="142"/>
      <c r="E607" s="159"/>
    </row>
    <row r="608" spans="1:5" ht="121.5">
      <c r="A608" s="138" t="s">
        <v>176</v>
      </c>
      <c r="B608" s="139" t="s">
        <v>727</v>
      </c>
      <c r="C608" s="152" t="s">
        <v>643</v>
      </c>
      <c r="D608" s="142"/>
      <c r="E608" s="159"/>
    </row>
    <row r="609" spans="1:5" ht="121.5">
      <c r="A609" s="138" t="s">
        <v>176</v>
      </c>
      <c r="B609" s="139" t="s">
        <v>728</v>
      </c>
      <c r="C609" s="152" t="s">
        <v>643</v>
      </c>
      <c r="D609" s="142"/>
      <c r="E609" s="159"/>
    </row>
    <row r="610" spans="1:5" ht="121.5">
      <c r="A610" s="138" t="s">
        <v>176</v>
      </c>
      <c r="B610" s="139" t="s">
        <v>729</v>
      </c>
      <c r="C610" s="152" t="s">
        <v>643</v>
      </c>
      <c r="D610" s="142"/>
      <c r="E610" s="159"/>
    </row>
    <row r="611" spans="1:5" ht="121.5">
      <c r="A611" s="138" t="s">
        <v>176</v>
      </c>
      <c r="B611" s="139" t="s">
        <v>730</v>
      </c>
      <c r="C611" s="152" t="s">
        <v>643</v>
      </c>
      <c r="D611" s="142"/>
      <c r="E611" s="159"/>
    </row>
    <row r="612" spans="1:5" ht="121.5">
      <c r="A612" s="138" t="s">
        <v>176</v>
      </c>
      <c r="B612" s="139" t="s">
        <v>731</v>
      </c>
      <c r="C612" s="152" t="s">
        <v>643</v>
      </c>
      <c r="D612" s="142"/>
      <c r="E612" s="159"/>
    </row>
    <row r="613" spans="1:5" ht="121.5">
      <c r="A613" s="138" t="s">
        <v>176</v>
      </c>
      <c r="B613" s="139" t="s">
        <v>732</v>
      </c>
      <c r="C613" s="152" t="s">
        <v>643</v>
      </c>
      <c r="D613" s="142"/>
      <c r="E613" s="159"/>
    </row>
    <row r="614" spans="1:5" ht="121.5">
      <c r="A614" s="138" t="s">
        <v>176</v>
      </c>
      <c r="B614" s="139" t="s">
        <v>733</v>
      </c>
      <c r="C614" s="152" t="s">
        <v>643</v>
      </c>
      <c r="D614" s="142"/>
      <c r="E614" s="159"/>
    </row>
    <row r="615" spans="1:5" ht="121.5">
      <c r="A615" s="138" t="s">
        <v>176</v>
      </c>
      <c r="B615" s="139" t="s">
        <v>734</v>
      </c>
      <c r="C615" s="152" t="s">
        <v>643</v>
      </c>
      <c r="D615" s="142"/>
      <c r="E615" s="159"/>
    </row>
    <row r="616" spans="1:5" ht="121.5">
      <c r="A616" s="138" t="s">
        <v>176</v>
      </c>
      <c r="B616" s="139" t="s">
        <v>735</v>
      </c>
      <c r="C616" s="152" t="s">
        <v>643</v>
      </c>
      <c r="D616" s="142"/>
      <c r="E616" s="159"/>
    </row>
    <row r="617" spans="1:5" ht="121.5">
      <c r="A617" s="138" t="s">
        <v>176</v>
      </c>
      <c r="B617" s="139" t="s">
        <v>736</v>
      </c>
      <c r="C617" s="152" t="s">
        <v>643</v>
      </c>
      <c r="D617" s="142"/>
      <c r="E617" s="159"/>
    </row>
    <row r="618" spans="1:5" ht="121.5">
      <c r="A618" s="138" t="s">
        <v>176</v>
      </c>
      <c r="B618" s="139" t="s">
        <v>737</v>
      </c>
      <c r="C618" s="152" t="s">
        <v>643</v>
      </c>
      <c r="D618" s="142"/>
      <c r="E618" s="159"/>
    </row>
    <row r="619" spans="1:5" ht="121.5">
      <c r="A619" s="138" t="s">
        <v>176</v>
      </c>
      <c r="B619" s="139" t="s">
        <v>738</v>
      </c>
      <c r="C619" s="152" t="s">
        <v>643</v>
      </c>
      <c r="D619" s="142"/>
      <c r="E619" s="159"/>
    </row>
    <row r="620" spans="1:5" ht="121.5">
      <c r="A620" s="138" t="s">
        <v>176</v>
      </c>
      <c r="B620" s="139" t="s">
        <v>739</v>
      </c>
      <c r="C620" s="152" t="s">
        <v>643</v>
      </c>
      <c r="D620" s="142"/>
      <c r="E620" s="159"/>
    </row>
    <row r="621" spans="1:5" ht="121.5">
      <c r="A621" s="138" t="s">
        <v>176</v>
      </c>
      <c r="B621" s="139" t="s">
        <v>699</v>
      </c>
      <c r="C621" s="152" t="s">
        <v>643</v>
      </c>
      <c r="D621" s="142"/>
      <c r="E621" s="159"/>
    </row>
    <row r="622" spans="1:5" ht="121.5">
      <c r="A622" s="138" t="s">
        <v>176</v>
      </c>
      <c r="B622" s="139" t="s">
        <v>740</v>
      </c>
      <c r="C622" s="152" t="s">
        <v>643</v>
      </c>
      <c r="D622" s="142"/>
      <c r="E622" s="159"/>
    </row>
    <row r="623" spans="1:5" ht="121.5">
      <c r="A623" s="138" t="s">
        <v>176</v>
      </c>
      <c r="B623" s="139" t="s">
        <v>741</v>
      </c>
      <c r="C623" s="152" t="s">
        <v>643</v>
      </c>
      <c r="D623" s="142"/>
      <c r="E623" s="159"/>
    </row>
    <row r="624" spans="1:5" ht="121.5">
      <c r="A624" s="138" t="s">
        <v>176</v>
      </c>
      <c r="B624" s="139" t="s">
        <v>742</v>
      </c>
      <c r="C624" s="152" t="s">
        <v>643</v>
      </c>
      <c r="D624" s="142"/>
      <c r="E624" s="159"/>
    </row>
    <row r="625" spans="1:5" ht="121.5">
      <c r="A625" s="138" t="s">
        <v>176</v>
      </c>
      <c r="B625" s="139" t="s">
        <v>743</v>
      </c>
      <c r="C625" s="152" t="s">
        <v>643</v>
      </c>
      <c r="D625" s="142"/>
      <c r="E625" s="159"/>
    </row>
    <row r="626" spans="1:5" ht="121.5">
      <c r="A626" s="138" t="s">
        <v>176</v>
      </c>
      <c r="B626" s="139" t="s">
        <v>744</v>
      </c>
      <c r="C626" s="152" t="s">
        <v>643</v>
      </c>
      <c r="D626" s="142"/>
      <c r="E626" s="159"/>
    </row>
    <row r="627" spans="1:5" ht="121.5">
      <c r="A627" s="138" t="s">
        <v>176</v>
      </c>
      <c r="B627" s="139" t="s">
        <v>745</v>
      </c>
      <c r="C627" s="152" t="s">
        <v>643</v>
      </c>
      <c r="D627" s="142"/>
      <c r="E627" s="159"/>
    </row>
    <row r="628" spans="1:5" ht="121.5">
      <c r="A628" s="138" t="s">
        <v>176</v>
      </c>
      <c r="B628" s="139" t="s">
        <v>746</v>
      </c>
      <c r="C628" s="152" t="s">
        <v>643</v>
      </c>
      <c r="D628" s="142"/>
      <c r="E628" s="159"/>
    </row>
    <row r="629" spans="1:5" ht="121.5">
      <c r="A629" s="138" t="s">
        <v>176</v>
      </c>
      <c r="B629" s="139" t="s">
        <v>747</v>
      </c>
      <c r="C629" s="152" t="s">
        <v>643</v>
      </c>
      <c r="D629" s="142"/>
      <c r="E629" s="159"/>
    </row>
    <row r="630" spans="1:5" ht="121.5">
      <c r="A630" s="138" t="s">
        <v>176</v>
      </c>
      <c r="B630" s="139" t="s">
        <v>748</v>
      </c>
      <c r="C630" s="152" t="s">
        <v>643</v>
      </c>
      <c r="D630" s="142"/>
      <c r="E630" s="159"/>
    </row>
    <row r="631" spans="1:5" ht="121.5">
      <c r="A631" s="138" t="s">
        <v>176</v>
      </c>
      <c r="B631" s="139" t="s">
        <v>749</v>
      </c>
      <c r="C631" s="152" t="s">
        <v>643</v>
      </c>
      <c r="D631" s="142"/>
      <c r="E631" s="159"/>
    </row>
    <row r="632" spans="1:5" ht="121.5">
      <c r="A632" s="138" t="s">
        <v>176</v>
      </c>
      <c r="B632" s="139" t="s">
        <v>750</v>
      </c>
      <c r="C632" s="152" t="s">
        <v>643</v>
      </c>
      <c r="D632" s="142"/>
      <c r="E632" s="159"/>
    </row>
    <row r="633" spans="1:5" ht="121.5">
      <c r="A633" s="138" t="s">
        <v>176</v>
      </c>
      <c r="B633" s="139" t="s">
        <v>751</v>
      </c>
      <c r="C633" s="152" t="s">
        <v>643</v>
      </c>
      <c r="D633" s="142"/>
      <c r="E633" s="159"/>
    </row>
    <row r="634" spans="1:5" ht="121.5">
      <c r="A634" s="138" t="s">
        <v>176</v>
      </c>
      <c r="B634" s="139" t="s">
        <v>752</v>
      </c>
      <c r="C634" s="152" t="s">
        <v>643</v>
      </c>
      <c r="D634" s="142"/>
      <c r="E634" s="159"/>
    </row>
    <row r="635" spans="1:5" ht="121.5">
      <c r="A635" s="138" t="s">
        <v>176</v>
      </c>
      <c r="B635" s="139" t="s">
        <v>753</v>
      </c>
      <c r="C635" s="152" t="s">
        <v>643</v>
      </c>
      <c r="D635" s="142"/>
      <c r="E635" s="159"/>
    </row>
    <row r="636" spans="1:5" ht="121.5">
      <c r="A636" s="138" t="s">
        <v>176</v>
      </c>
      <c r="B636" s="139" t="s">
        <v>754</v>
      </c>
      <c r="C636" s="152" t="s">
        <v>643</v>
      </c>
      <c r="D636" s="142"/>
      <c r="E636" s="159"/>
    </row>
    <row r="637" spans="1:5" ht="121.5">
      <c r="A637" s="138" t="s">
        <v>176</v>
      </c>
      <c r="B637" s="139" t="s">
        <v>755</v>
      </c>
      <c r="C637" s="152" t="s">
        <v>643</v>
      </c>
      <c r="D637" s="142"/>
      <c r="E637" s="159"/>
    </row>
    <row r="638" spans="1:5" ht="121.5">
      <c r="A638" s="138" t="s">
        <v>176</v>
      </c>
      <c r="B638" s="139" t="s">
        <v>756</v>
      </c>
      <c r="C638" s="152" t="s">
        <v>643</v>
      </c>
      <c r="D638" s="142"/>
      <c r="E638" s="159"/>
    </row>
    <row r="639" spans="1:5" ht="121.5">
      <c r="A639" s="138" t="s">
        <v>176</v>
      </c>
      <c r="B639" s="139" t="s">
        <v>757</v>
      </c>
      <c r="C639" s="152" t="s">
        <v>643</v>
      </c>
      <c r="D639" s="142"/>
      <c r="E639" s="159"/>
    </row>
    <row r="640" spans="1:5" ht="121.5">
      <c r="A640" s="138" t="s">
        <v>176</v>
      </c>
      <c r="B640" s="139" t="s">
        <v>758</v>
      </c>
      <c r="C640" s="152" t="s">
        <v>643</v>
      </c>
      <c r="D640" s="142"/>
      <c r="E640" s="159"/>
    </row>
    <row r="641" spans="1:5" ht="121.5">
      <c r="A641" s="138" t="s">
        <v>176</v>
      </c>
      <c r="B641" s="139" t="s">
        <v>759</v>
      </c>
      <c r="C641" s="152" t="s">
        <v>643</v>
      </c>
      <c r="D641" s="142"/>
      <c r="E641" s="159"/>
    </row>
    <row r="642" spans="1:5" ht="121.5">
      <c r="A642" s="138" t="s">
        <v>176</v>
      </c>
      <c r="B642" s="139" t="s">
        <v>760</v>
      </c>
      <c r="C642" s="152" t="s">
        <v>643</v>
      </c>
      <c r="D642" s="138"/>
      <c r="E642" s="159"/>
    </row>
    <row r="643" spans="1:5" ht="121.5">
      <c r="A643" s="138" t="s">
        <v>176</v>
      </c>
      <c r="B643" s="139" t="s">
        <v>761</v>
      </c>
      <c r="C643" s="152" t="s">
        <v>643</v>
      </c>
      <c r="D643" s="138"/>
      <c r="E643" s="159"/>
    </row>
    <row r="644" spans="1:5" ht="121.5">
      <c r="A644" s="138" t="s">
        <v>176</v>
      </c>
      <c r="B644" s="139" t="s">
        <v>762</v>
      </c>
      <c r="C644" s="152" t="s">
        <v>643</v>
      </c>
      <c r="D644" s="138"/>
      <c r="E644" s="159"/>
    </row>
    <row r="645" spans="1:5" ht="121.5">
      <c r="A645" s="138" t="s">
        <v>176</v>
      </c>
      <c r="B645" s="139" t="s">
        <v>763</v>
      </c>
      <c r="C645" s="152" t="s">
        <v>643</v>
      </c>
      <c r="D645" s="138"/>
      <c r="E645" s="159"/>
    </row>
    <row r="646" spans="1:5" ht="121.5">
      <c r="A646" s="138" t="s">
        <v>176</v>
      </c>
      <c r="B646" s="139" t="s">
        <v>764</v>
      </c>
      <c r="C646" s="152" t="s">
        <v>643</v>
      </c>
      <c r="D646" s="138"/>
      <c r="E646" s="159"/>
    </row>
    <row r="647" spans="1:5" ht="121.5">
      <c r="A647" s="138" t="s">
        <v>176</v>
      </c>
      <c r="B647" s="139" t="s">
        <v>765</v>
      </c>
      <c r="C647" s="152" t="s">
        <v>643</v>
      </c>
      <c r="D647" s="138"/>
      <c r="E647" s="159"/>
    </row>
    <row r="648" spans="1:5" ht="121.5">
      <c r="A648" s="138" t="s">
        <v>176</v>
      </c>
      <c r="B648" s="138" t="s">
        <v>766</v>
      </c>
      <c r="C648" s="152" t="s">
        <v>643</v>
      </c>
      <c r="D648" s="138"/>
      <c r="E648" s="159"/>
    </row>
    <row r="649" spans="1:5" ht="121.5">
      <c r="A649" s="138" t="s">
        <v>176</v>
      </c>
      <c r="B649" s="138" t="s">
        <v>767</v>
      </c>
      <c r="C649" s="152" t="s">
        <v>643</v>
      </c>
      <c r="D649" s="138"/>
      <c r="E649" s="159"/>
    </row>
    <row r="650" spans="1:5" ht="121.5">
      <c r="A650" s="138" t="s">
        <v>180</v>
      </c>
      <c r="B650" s="139" t="s">
        <v>768</v>
      </c>
      <c r="C650" s="152" t="s">
        <v>643</v>
      </c>
      <c r="D650" s="138"/>
      <c r="E650" s="159"/>
    </row>
    <row r="651" spans="1:5" ht="121.5">
      <c r="A651" s="138" t="s">
        <v>180</v>
      </c>
      <c r="B651" s="139" t="s">
        <v>769</v>
      </c>
      <c r="C651" s="152" t="s">
        <v>643</v>
      </c>
      <c r="D651" s="138"/>
      <c r="E651" s="159"/>
    </row>
    <row r="652" spans="1:5" ht="121.5">
      <c r="A652" s="138" t="s">
        <v>180</v>
      </c>
      <c r="B652" s="139" t="s">
        <v>770</v>
      </c>
      <c r="C652" s="152" t="s">
        <v>643</v>
      </c>
      <c r="D652" s="138"/>
      <c r="E652" s="159"/>
    </row>
    <row r="653" spans="1:5" ht="121.5">
      <c r="A653" s="138" t="s">
        <v>180</v>
      </c>
      <c r="B653" s="139" t="s">
        <v>771</v>
      </c>
      <c r="C653" s="152" t="s">
        <v>643</v>
      </c>
      <c r="D653" s="138"/>
      <c r="E653" s="159"/>
    </row>
    <row r="654" spans="1:5" ht="121.5">
      <c r="A654" s="138" t="s">
        <v>180</v>
      </c>
      <c r="B654" s="139" t="s">
        <v>772</v>
      </c>
      <c r="C654" s="152" t="s">
        <v>643</v>
      </c>
      <c r="D654" s="138"/>
      <c r="E654" s="159"/>
    </row>
    <row r="655" spans="1:5" ht="121.5">
      <c r="A655" s="138" t="s">
        <v>180</v>
      </c>
      <c r="B655" s="139" t="s">
        <v>773</v>
      </c>
      <c r="C655" s="152" t="s">
        <v>643</v>
      </c>
      <c r="D655" s="138"/>
      <c r="E655" s="159"/>
    </row>
    <row r="656" spans="1:5" ht="121.5">
      <c r="A656" s="138" t="s">
        <v>180</v>
      </c>
      <c r="B656" s="139" t="s">
        <v>774</v>
      </c>
      <c r="C656" s="152" t="s">
        <v>643</v>
      </c>
      <c r="D656" s="138"/>
      <c r="E656" s="159"/>
    </row>
    <row r="657" spans="1:5" ht="121.5">
      <c r="A657" s="138" t="s">
        <v>180</v>
      </c>
      <c r="B657" s="139" t="s">
        <v>775</v>
      </c>
      <c r="C657" s="152" t="s">
        <v>643</v>
      </c>
      <c r="D657" s="138"/>
      <c r="E657" s="159"/>
    </row>
    <row r="658" spans="1:5" ht="121.5">
      <c r="A658" s="138" t="s">
        <v>180</v>
      </c>
      <c r="B658" s="139" t="s">
        <v>776</v>
      </c>
      <c r="C658" s="152" t="s">
        <v>643</v>
      </c>
      <c r="D658" s="138"/>
      <c r="E658" s="159"/>
    </row>
    <row r="659" spans="1:5" ht="121.5">
      <c r="A659" s="138" t="s">
        <v>180</v>
      </c>
      <c r="B659" s="139" t="s">
        <v>777</v>
      </c>
      <c r="C659" s="152" t="s">
        <v>643</v>
      </c>
      <c r="D659" s="138"/>
      <c r="E659" s="159"/>
    </row>
    <row r="660" spans="1:5" ht="121.5">
      <c r="A660" s="138" t="s">
        <v>226</v>
      </c>
      <c r="B660" s="139" t="s">
        <v>778</v>
      </c>
      <c r="C660" s="152" t="s">
        <v>643</v>
      </c>
      <c r="D660" s="141"/>
      <c r="E660" s="159"/>
    </row>
    <row r="661" spans="1:5" ht="121.5">
      <c r="A661" s="138" t="s">
        <v>226</v>
      </c>
      <c r="B661" s="139" t="s">
        <v>779</v>
      </c>
      <c r="C661" s="152" t="s">
        <v>643</v>
      </c>
      <c r="D661" s="141"/>
      <c r="E661" s="159"/>
    </row>
    <row r="662" spans="1:5" ht="121.5">
      <c r="A662" s="138" t="s">
        <v>226</v>
      </c>
      <c r="B662" s="139" t="s">
        <v>780</v>
      </c>
      <c r="C662" s="152" t="s">
        <v>643</v>
      </c>
      <c r="D662" s="141"/>
      <c r="E662" s="159"/>
    </row>
    <row r="663" spans="1:5" ht="121.5">
      <c r="A663" s="138" t="s">
        <v>226</v>
      </c>
      <c r="B663" s="139" t="s">
        <v>781</v>
      </c>
      <c r="C663" s="152" t="s">
        <v>643</v>
      </c>
      <c r="D663" s="141"/>
      <c r="E663" s="159"/>
    </row>
    <row r="664" spans="1:5" ht="121.5">
      <c r="A664" s="138" t="s">
        <v>226</v>
      </c>
      <c r="B664" s="139" t="s">
        <v>782</v>
      </c>
      <c r="C664" s="152" t="s">
        <v>643</v>
      </c>
      <c r="D664" s="141"/>
      <c r="E664" s="159"/>
    </row>
    <row r="665" spans="1:5" ht="121.5">
      <c r="A665" s="138" t="s">
        <v>226</v>
      </c>
      <c r="B665" s="139" t="s">
        <v>783</v>
      </c>
      <c r="C665" s="152" t="s">
        <v>643</v>
      </c>
      <c r="D665" s="141"/>
      <c r="E665" s="159"/>
    </row>
    <row r="666" spans="1:5" ht="121.5">
      <c r="A666" s="138" t="s">
        <v>226</v>
      </c>
      <c r="B666" s="139" t="s">
        <v>784</v>
      </c>
      <c r="C666" s="152" t="s">
        <v>643</v>
      </c>
      <c r="D666" s="141"/>
      <c r="E666" s="159"/>
    </row>
    <row r="667" spans="1:5" ht="121.5">
      <c r="A667" s="138" t="s">
        <v>226</v>
      </c>
      <c r="B667" s="139" t="s">
        <v>785</v>
      </c>
      <c r="C667" s="152" t="s">
        <v>643</v>
      </c>
      <c r="D667" s="141"/>
      <c r="E667" s="159"/>
    </row>
    <row r="668" spans="1:5" ht="121.5">
      <c r="A668" s="138" t="s">
        <v>226</v>
      </c>
      <c r="B668" s="139" t="s">
        <v>786</v>
      </c>
      <c r="C668" s="152" t="s">
        <v>643</v>
      </c>
      <c r="D668" s="141"/>
      <c r="E668" s="159"/>
    </row>
    <row r="669" spans="1:5" ht="121.5">
      <c r="A669" s="138" t="s">
        <v>226</v>
      </c>
      <c r="B669" s="139" t="s">
        <v>787</v>
      </c>
      <c r="C669" s="152" t="s">
        <v>643</v>
      </c>
      <c r="D669" s="141"/>
      <c r="E669" s="159"/>
    </row>
    <row r="670" spans="1:5" ht="121.5">
      <c r="A670" s="138" t="s">
        <v>226</v>
      </c>
      <c r="B670" s="139" t="s">
        <v>788</v>
      </c>
      <c r="C670" s="152" t="s">
        <v>643</v>
      </c>
      <c r="D670" s="141"/>
      <c r="E670" s="159"/>
    </row>
    <row r="671" spans="1:5" ht="121.5">
      <c r="A671" s="138" t="s">
        <v>226</v>
      </c>
      <c r="B671" s="139" t="s">
        <v>789</v>
      </c>
      <c r="C671" s="152" t="s">
        <v>643</v>
      </c>
      <c r="D671" s="141"/>
      <c r="E671" s="159"/>
    </row>
    <row r="672" spans="1:5" ht="121.5">
      <c r="A672" s="138" t="s">
        <v>226</v>
      </c>
      <c r="B672" s="139" t="s">
        <v>790</v>
      </c>
      <c r="C672" s="152" t="s">
        <v>643</v>
      </c>
      <c r="D672" s="141"/>
      <c r="E672" s="159"/>
    </row>
    <row r="673" spans="1:5" ht="121.5">
      <c r="A673" s="138" t="s">
        <v>226</v>
      </c>
      <c r="B673" s="139" t="s">
        <v>791</v>
      </c>
      <c r="C673" s="152" t="s">
        <v>643</v>
      </c>
      <c r="D673" s="141"/>
      <c r="E673" s="159"/>
    </row>
    <row r="674" spans="1:5" ht="121.5">
      <c r="A674" s="138" t="s">
        <v>226</v>
      </c>
      <c r="B674" s="139" t="s">
        <v>792</v>
      </c>
      <c r="C674" s="152" t="s">
        <v>643</v>
      </c>
      <c r="D674" s="141"/>
      <c r="E674" s="159"/>
    </row>
    <row r="675" spans="1:5" ht="121.5">
      <c r="A675" s="138" t="s">
        <v>226</v>
      </c>
      <c r="B675" s="139" t="s">
        <v>793</v>
      </c>
      <c r="C675" s="152" t="s">
        <v>643</v>
      </c>
      <c r="D675" s="141"/>
      <c r="E675" s="159"/>
    </row>
    <row r="676" spans="1:5" ht="121.5">
      <c r="A676" s="138" t="s">
        <v>226</v>
      </c>
      <c r="B676" s="139" t="s">
        <v>794</v>
      </c>
      <c r="C676" s="152" t="s">
        <v>643</v>
      </c>
      <c r="D676" s="141"/>
      <c r="E676" s="159"/>
    </row>
    <row r="677" spans="1:5" ht="121.5">
      <c r="A677" s="138" t="s">
        <v>226</v>
      </c>
      <c r="B677" s="139" t="s">
        <v>795</v>
      </c>
      <c r="C677" s="152" t="s">
        <v>643</v>
      </c>
      <c r="D677" s="141"/>
      <c r="E677" s="159"/>
    </row>
    <row r="678" spans="1:5" ht="121.5">
      <c r="A678" s="138" t="s">
        <v>226</v>
      </c>
      <c r="B678" s="139" t="s">
        <v>796</v>
      </c>
      <c r="C678" s="152" t="s">
        <v>643</v>
      </c>
      <c r="D678" s="141"/>
      <c r="E678" s="159"/>
    </row>
    <row r="679" spans="1:5" ht="121.5">
      <c r="A679" s="138" t="s">
        <v>226</v>
      </c>
      <c r="B679" s="139" t="s">
        <v>797</v>
      </c>
      <c r="C679" s="152" t="s">
        <v>643</v>
      </c>
      <c r="D679" s="141"/>
      <c r="E679" s="159"/>
    </row>
    <row r="680" spans="1:5" ht="121.5">
      <c r="A680" s="138" t="s">
        <v>226</v>
      </c>
      <c r="B680" s="139" t="s">
        <v>798</v>
      </c>
      <c r="C680" s="152" t="s">
        <v>643</v>
      </c>
      <c r="D680" s="141"/>
      <c r="E680" s="159"/>
    </row>
    <row r="681" spans="1:5" ht="121.5">
      <c r="A681" s="138" t="s">
        <v>226</v>
      </c>
      <c r="B681" s="139" t="s">
        <v>799</v>
      </c>
      <c r="C681" s="152" t="s">
        <v>643</v>
      </c>
      <c r="D681" s="141"/>
      <c r="E681" s="159"/>
    </row>
    <row r="682" spans="1:5" ht="121.5">
      <c r="A682" s="138" t="s">
        <v>226</v>
      </c>
      <c r="B682" s="139" t="s">
        <v>800</v>
      </c>
      <c r="C682" s="152" t="s">
        <v>643</v>
      </c>
      <c r="D682" s="141"/>
      <c r="E682" s="159"/>
    </row>
    <row r="683" spans="1:5" ht="121.5">
      <c r="A683" s="138" t="s">
        <v>226</v>
      </c>
      <c r="B683" s="139" t="s">
        <v>801</v>
      </c>
      <c r="C683" s="152" t="s">
        <v>643</v>
      </c>
      <c r="D683" s="141"/>
      <c r="E683" s="159"/>
    </row>
    <row r="684" spans="1:5" ht="121.5">
      <c r="A684" s="138" t="s">
        <v>226</v>
      </c>
      <c r="B684" s="139" t="s">
        <v>802</v>
      </c>
      <c r="C684" s="152" t="s">
        <v>643</v>
      </c>
      <c r="D684" s="141"/>
      <c r="E684" s="159"/>
    </row>
    <row r="685" spans="1:5" ht="121.5">
      <c r="A685" s="138" t="s">
        <v>226</v>
      </c>
      <c r="B685" s="139" t="s">
        <v>803</v>
      </c>
      <c r="C685" s="152" t="s">
        <v>643</v>
      </c>
      <c r="D685" s="141"/>
      <c r="E685" s="159"/>
    </row>
    <row r="686" spans="1:5" ht="121.5">
      <c r="A686" s="138" t="s">
        <v>226</v>
      </c>
      <c r="B686" s="139" t="s">
        <v>804</v>
      </c>
      <c r="C686" s="152" t="s">
        <v>643</v>
      </c>
      <c r="D686" s="141"/>
      <c r="E686" s="159"/>
    </row>
    <row r="687" spans="1:5" ht="121.5">
      <c r="A687" s="138" t="s">
        <v>226</v>
      </c>
      <c r="B687" s="139" t="s">
        <v>805</v>
      </c>
      <c r="C687" s="152" t="s">
        <v>643</v>
      </c>
      <c r="D687" s="141"/>
      <c r="E687" s="159"/>
    </row>
    <row r="688" spans="1:5" ht="121.5">
      <c r="A688" s="138" t="s">
        <v>226</v>
      </c>
      <c r="B688" s="139" t="s">
        <v>806</v>
      </c>
      <c r="C688" s="152" t="s">
        <v>643</v>
      </c>
      <c r="D688" s="141"/>
      <c r="E688" s="159"/>
    </row>
    <row r="689" spans="1:5" ht="121.5">
      <c r="A689" s="138" t="s">
        <v>226</v>
      </c>
      <c r="B689" s="139" t="s">
        <v>807</v>
      </c>
      <c r="C689" s="152" t="s">
        <v>643</v>
      </c>
      <c r="D689" s="141"/>
      <c r="E689" s="159"/>
    </row>
    <row r="690" spans="1:5" ht="121.5">
      <c r="A690" s="138" t="s">
        <v>226</v>
      </c>
      <c r="B690" s="139" t="s">
        <v>808</v>
      </c>
      <c r="C690" s="152" t="s">
        <v>643</v>
      </c>
      <c r="D690" s="141"/>
      <c r="E690" s="159"/>
    </row>
    <row r="691" spans="1:5" ht="121.5">
      <c r="A691" s="138" t="s">
        <v>226</v>
      </c>
      <c r="B691" s="139" t="s">
        <v>809</v>
      </c>
      <c r="C691" s="152" t="s">
        <v>643</v>
      </c>
      <c r="D691" s="141"/>
      <c r="E691" s="159"/>
    </row>
    <row r="692" spans="1:5" ht="121.5">
      <c r="A692" s="138" t="s">
        <v>226</v>
      </c>
      <c r="B692" s="139" t="s">
        <v>810</v>
      </c>
      <c r="C692" s="152" t="s">
        <v>643</v>
      </c>
      <c r="D692" s="141"/>
      <c r="E692" s="159"/>
    </row>
    <row r="693" spans="1:5" ht="121.5">
      <c r="A693" s="138" t="s">
        <v>226</v>
      </c>
      <c r="B693" s="139" t="s">
        <v>811</v>
      </c>
      <c r="C693" s="152" t="s">
        <v>643</v>
      </c>
      <c r="D693" s="141"/>
      <c r="E693" s="159"/>
    </row>
    <row r="694" spans="1:5" ht="121.5">
      <c r="A694" s="138" t="s">
        <v>226</v>
      </c>
      <c r="B694" s="139" t="s">
        <v>812</v>
      </c>
      <c r="C694" s="152" t="s">
        <v>643</v>
      </c>
      <c r="D694" s="141"/>
      <c r="E694" s="159"/>
    </row>
    <row r="695" spans="1:5" ht="121.5">
      <c r="A695" s="138" t="s">
        <v>226</v>
      </c>
      <c r="B695" s="139" t="s">
        <v>813</v>
      </c>
      <c r="C695" s="152" t="s">
        <v>643</v>
      </c>
      <c r="D695" s="141"/>
      <c r="E695" s="159"/>
    </row>
    <row r="696" spans="1:5" ht="121.5">
      <c r="A696" s="138" t="s">
        <v>226</v>
      </c>
      <c r="B696" s="139" t="s">
        <v>814</v>
      </c>
      <c r="C696" s="152" t="s">
        <v>643</v>
      </c>
      <c r="D696" s="141"/>
      <c r="E696" s="159"/>
    </row>
    <row r="697" spans="1:5" ht="121.5">
      <c r="A697" s="138" t="s">
        <v>226</v>
      </c>
      <c r="B697" s="139" t="s">
        <v>815</v>
      </c>
      <c r="C697" s="152" t="s">
        <v>643</v>
      </c>
      <c r="D697" s="141"/>
      <c r="E697" s="159"/>
    </row>
    <row r="698" spans="1:5" ht="121.5">
      <c r="A698" s="138" t="s">
        <v>226</v>
      </c>
      <c r="B698" s="139" t="s">
        <v>816</v>
      </c>
      <c r="C698" s="152" t="s">
        <v>643</v>
      </c>
      <c r="D698" s="141"/>
      <c r="E698" s="159"/>
    </row>
    <row r="699" spans="1:5" ht="121.5">
      <c r="A699" s="138" t="s">
        <v>226</v>
      </c>
      <c r="B699" s="139" t="s">
        <v>817</v>
      </c>
      <c r="C699" s="152" t="s">
        <v>643</v>
      </c>
      <c r="D699" s="141"/>
      <c r="E699" s="159"/>
    </row>
    <row r="700" spans="1:5" ht="121.5">
      <c r="A700" s="138" t="s">
        <v>182</v>
      </c>
      <c r="B700" s="139" t="s">
        <v>779</v>
      </c>
      <c r="C700" s="152" t="s">
        <v>643</v>
      </c>
      <c r="D700" s="138"/>
      <c r="E700" s="159"/>
    </row>
    <row r="701" spans="1:5" ht="121.5">
      <c r="A701" s="138" t="s">
        <v>182</v>
      </c>
      <c r="B701" s="139" t="s">
        <v>818</v>
      </c>
      <c r="C701" s="152" t="s">
        <v>643</v>
      </c>
      <c r="D701" s="138"/>
      <c r="E701" s="159"/>
    </row>
    <row r="702" spans="1:5" ht="121.5">
      <c r="A702" s="138" t="s">
        <v>182</v>
      </c>
      <c r="B702" s="139" t="s">
        <v>780</v>
      </c>
      <c r="C702" s="152" t="s">
        <v>643</v>
      </c>
      <c r="D702" s="138"/>
      <c r="E702" s="159"/>
    </row>
    <row r="703" spans="1:5" ht="121.5">
      <c r="A703" s="138" t="s">
        <v>182</v>
      </c>
      <c r="B703" s="139" t="s">
        <v>819</v>
      </c>
      <c r="C703" s="152" t="s">
        <v>643</v>
      </c>
      <c r="D703" s="138"/>
      <c r="E703" s="159"/>
    </row>
    <row r="704" spans="1:5" ht="121.5">
      <c r="A704" s="138" t="s">
        <v>182</v>
      </c>
      <c r="B704" s="139" t="s">
        <v>820</v>
      </c>
      <c r="C704" s="152" t="s">
        <v>643</v>
      </c>
      <c r="D704" s="138"/>
      <c r="E704" s="159"/>
    </row>
    <row r="705" spans="1:5" ht="121.5">
      <c r="A705" s="138" t="s">
        <v>182</v>
      </c>
      <c r="B705" s="139" t="s">
        <v>782</v>
      </c>
      <c r="C705" s="152" t="s">
        <v>643</v>
      </c>
      <c r="D705" s="138"/>
      <c r="E705" s="159"/>
    </row>
    <row r="706" spans="1:5" ht="121.5">
      <c r="A706" s="138" t="s">
        <v>182</v>
      </c>
      <c r="B706" s="139" t="s">
        <v>786</v>
      </c>
      <c r="C706" s="152" t="s">
        <v>643</v>
      </c>
      <c r="D706" s="138"/>
      <c r="E706" s="159"/>
    </row>
    <row r="707" spans="1:5" ht="121.5">
      <c r="A707" s="138" t="s">
        <v>182</v>
      </c>
      <c r="B707" s="139" t="s">
        <v>821</v>
      </c>
      <c r="C707" s="152" t="s">
        <v>643</v>
      </c>
      <c r="D707" s="138"/>
      <c r="E707" s="159"/>
    </row>
    <row r="708" spans="1:5" ht="121.5">
      <c r="A708" s="138" t="s">
        <v>182</v>
      </c>
      <c r="B708" s="139" t="s">
        <v>822</v>
      </c>
      <c r="C708" s="152" t="s">
        <v>643</v>
      </c>
      <c r="D708" s="138"/>
      <c r="E708" s="159"/>
    </row>
    <row r="709" spans="1:5" ht="121.5">
      <c r="A709" s="138" t="s">
        <v>182</v>
      </c>
      <c r="B709" s="139" t="s">
        <v>789</v>
      </c>
      <c r="C709" s="152" t="s">
        <v>643</v>
      </c>
      <c r="D709" s="138"/>
      <c r="E709" s="159"/>
    </row>
    <row r="710" spans="1:5" ht="121.5">
      <c r="A710" s="138" t="s">
        <v>182</v>
      </c>
      <c r="B710" s="139" t="s">
        <v>790</v>
      </c>
      <c r="C710" s="152" t="s">
        <v>643</v>
      </c>
      <c r="D710" s="138"/>
      <c r="E710" s="159"/>
    </row>
    <row r="711" spans="1:5" ht="121.5">
      <c r="A711" s="138" t="s">
        <v>182</v>
      </c>
      <c r="B711" s="139" t="s">
        <v>823</v>
      </c>
      <c r="C711" s="152" t="s">
        <v>643</v>
      </c>
      <c r="D711" s="138"/>
      <c r="E711" s="159"/>
    </row>
    <row r="712" spans="1:5" ht="121.5">
      <c r="A712" s="138" t="s">
        <v>182</v>
      </c>
      <c r="B712" s="139" t="s">
        <v>791</v>
      </c>
      <c r="C712" s="152" t="s">
        <v>643</v>
      </c>
      <c r="D712" s="138"/>
      <c r="E712" s="160" t="s">
        <v>463</v>
      </c>
    </row>
    <row r="713" spans="1:5" ht="121.5">
      <c r="A713" s="138" t="s">
        <v>182</v>
      </c>
      <c r="B713" s="139" t="s">
        <v>824</v>
      </c>
      <c r="C713" s="152" t="s">
        <v>643</v>
      </c>
      <c r="D713" s="138"/>
      <c r="E713" s="160" t="s">
        <v>463</v>
      </c>
    </row>
    <row r="714" spans="1:5" ht="121.5">
      <c r="A714" s="138" t="s">
        <v>182</v>
      </c>
      <c r="B714" s="139" t="s">
        <v>825</v>
      </c>
      <c r="C714" s="152" t="s">
        <v>643</v>
      </c>
      <c r="D714" s="138"/>
      <c r="E714" s="160" t="s">
        <v>463</v>
      </c>
    </row>
    <row r="715" spans="1:5" ht="121.5">
      <c r="A715" s="138" t="s">
        <v>182</v>
      </c>
      <c r="B715" s="139" t="s">
        <v>826</v>
      </c>
      <c r="C715" s="152" t="s">
        <v>643</v>
      </c>
      <c r="D715" s="138"/>
      <c r="E715" s="159"/>
    </row>
    <row r="716" spans="1:5" ht="121.5">
      <c r="A716" s="138" t="s">
        <v>182</v>
      </c>
      <c r="B716" s="139" t="s">
        <v>827</v>
      </c>
      <c r="C716" s="152" t="s">
        <v>643</v>
      </c>
      <c r="D716" s="138"/>
      <c r="E716" s="159"/>
    </row>
    <row r="717" spans="1:5" ht="121.5">
      <c r="A717" s="138" t="s">
        <v>182</v>
      </c>
      <c r="B717" s="139" t="s">
        <v>828</v>
      </c>
      <c r="C717" s="152" t="s">
        <v>643</v>
      </c>
      <c r="D717" s="138"/>
      <c r="E717" s="159"/>
    </row>
    <row r="718" spans="1:5" ht="121.5">
      <c r="A718" s="138" t="s">
        <v>182</v>
      </c>
      <c r="B718" s="139" t="s">
        <v>829</v>
      </c>
      <c r="C718" s="152" t="s">
        <v>643</v>
      </c>
      <c r="D718" s="138"/>
      <c r="E718" s="159"/>
    </row>
    <row r="719" spans="1:5" ht="121.5">
      <c r="A719" s="138" t="s">
        <v>182</v>
      </c>
      <c r="B719" s="139" t="s">
        <v>830</v>
      </c>
      <c r="C719" s="152" t="s">
        <v>643</v>
      </c>
      <c r="D719" s="138"/>
      <c r="E719" s="159"/>
    </row>
    <row r="720" spans="1:5" ht="121.5">
      <c r="A720" s="138" t="s">
        <v>182</v>
      </c>
      <c r="B720" s="139" t="s">
        <v>831</v>
      </c>
      <c r="C720" s="152" t="s">
        <v>643</v>
      </c>
      <c r="D720" s="138"/>
      <c r="E720" s="159"/>
    </row>
    <row r="721" spans="1:5" ht="121.5">
      <c r="A721" s="138" t="s">
        <v>182</v>
      </c>
      <c r="B721" s="139" t="s">
        <v>811</v>
      </c>
      <c r="C721" s="152" t="s">
        <v>643</v>
      </c>
      <c r="D721" s="138"/>
      <c r="E721" s="159"/>
    </row>
    <row r="722" spans="1:5" ht="121.5">
      <c r="A722" s="138" t="s">
        <v>182</v>
      </c>
      <c r="B722" s="139" t="s">
        <v>832</v>
      </c>
      <c r="C722" s="152" t="s">
        <v>643</v>
      </c>
      <c r="D722" s="138"/>
      <c r="E722" s="159"/>
    </row>
    <row r="723" spans="1:5" ht="121.5">
      <c r="A723" s="138" t="s">
        <v>182</v>
      </c>
      <c r="B723" s="139" t="s">
        <v>833</v>
      </c>
      <c r="C723" s="152" t="s">
        <v>643</v>
      </c>
      <c r="D723" s="138"/>
      <c r="E723" s="159"/>
    </row>
    <row r="724" spans="1:5" ht="121.5">
      <c r="A724" s="138" t="s">
        <v>182</v>
      </c>
      <c r="B724" s="139" t="s">
        <v>834</v>
      </c>
      <c r="C724" s="152" t="s">
        <v>643</v>
      </c>
      <c r="D724" s="138"/>
      <c r="E724" s="159"/>
    </row>
    <row r="725" spans="1:5" ht="121.5">
      <c r="A725" s="138" t="s">
        <v>182</v>
      </c>
      <c r="B725" s="139" t="s">
        <v>835</v>
      </c>
      <c r="C725" s="152" t="s">
        <v>643</v>
      </c>
      <c r="D725" s="138"/>
      <c r="E725" s="159"/>
    </row>
    <row r="726" spans="1:5" ht="121.5">
      <c r="A726" s="138" t="s">
        <v>314</v>
      </c>
      <c r="B726" s="139" t="s">
        <v>836</v>
      </c>
      <c r="C726" s="152" t="s">
        <v>643</v>
      </c>
      <c r="D726" s="142"/>
      <c r="E726" s="159"/>
    </row>
    <row r="727" spans="1:5" ht="121.5">
      <c r="A727" s="138" t="s">
        <v>314</v>
      </c>
      <c r="B727" s="139" t="s">
        <v>837</v>
      </c>
      <c r="C727" s="152" t="s">
        <v>643</v>
      </c>
      <c r="D727" s="142"/>
      <c r="E727" s="159"/>
    </row>
    <row r="728" spans="1:5" ht="121.5">
      <c r="A728" s="138" t="s">
        <v>314</v>
      </c>
      <c r="B728" s="139" t="s">
        <v>838</v>
      </c>
      <c r="C728" s="152" t="s">
        <v>643</v>
      </c>
      <c r="D728" s="142"/>
      <c r="E728" s="159"/>
    </row>
    <row r="729" spans="1:5" ht="121.5">
      <c r="A729" s="138" t="s">
        <v>314</v>
      </c>
      <c r="B729" s="139" t="s">
        <v>839</v>
      </c>
      <c r="C729" s="152" t="s">
        <v>643</v>
      </c>
      <c r="D729" s="142"/>
      <c r="E729" s="159"/>
    </row>
    <row r="730" spans="1:5" ht="121.5">
      <c r="A730" s="138" t="s">
        <v>186</v>
      </c>
      <c r="B730" s="139" t="s">
        <v>840</v>
      </c>
      <c r="C730" s="152" t="s">
        <v>643</v>
      </c>
      <c r="D730" s="141"/>
      <c r="E730" s="159"/>
    </row>
    <row r="731" spans="1:5" ht="121.5">
      <c r="A731" s="138" t="s">
        <v>186</v>
      </c>
      <c r="B731" s="139" t="s">
        <v>841</v>
      </c>
      <c r="C731" s="152" t="s">
        <v>643</v>
      </c>
      <c r="D731" s="141"/>
      <c r="E731" s="159"/>
    </row>
    <row r="732" spans="1:5" ht="121.5">
      <c r="A732" s="138" t="s">
        <v>186</v>
      </c>
      <c r="B732" s="139" t="s">
        <v>842</v>
      </c>
      <c r="C732" s="152" t="s">
        <v>643</v>
      </c>
      <c r="D732" s="141"/>
      <c r="E732" s="159"/>
    </row>
    <row r="733" spans="1:5" ht="121.5">
      <c r="A733" s="138" t="s">
        <v>186</v>
      </c>
      <c r="B733" s="139" t="s">
        <v>843</v>
      </c>
      <c r="C733" s="152" t="s">
        <v>643</v>
      </c>
      <c r="D733" s="141"/>
      <c r="E733" s="159"/>
    </row>
    <row r="734" spans="1:5" ht="121.5">
      <c r="A734" s="138" t="s">
        <v>186</v>
      </c>
      <c r="B734" s="139" t="s">
        <v>844</v>
      </c>
      <c r="C734" s="152" t="s">
        <v>643</v>
      </c>
      <c r="D734" s="141"/>
      <c r="E734" s="159"/>
    </row>
    <row r="735" spans="1:5" ht="121.5">
      <c r="A735" s="138" t="s">
        <v>186</v>
      </c>
      <c r="B735" s="144" t="s">
        <v>845</v>
      </c>
      <c r="C735" s="152" t="s">
        <v>643</v>
      </c>
      <c r="D735" s="141"/>
      <c r="E735" s="159"/>
    </row>
    <row r="736" spans="1:5" ht="121.5">
      <c r="A736" s="138" t="s">
        <v>186</v>
      </c>
      <c r="B736" s="139" t="s">
        <v>846</v>
      </c>
      <c r="C736" s="152" t="s">
        <v>643</v>
      </c>
      <c r="D736" s="141"/>
      <c r="E736" s="159"/>
    </row>
    <row r="737" spans="1:5" ht="121.5">
      <c r="A737" s="138" t="s">
        <v>186</v>
      </c>
      <c r="B737" s="139" t="s">
        <v>847</v>
      </c>
      <c r="C737" s="152" t="s">
        <v>643</v>
      </c>
      <c r="D737" s="141"/>
      <c r="E737" s="159"/>
    </row>
    <row r="738" spans="1:5" ht="121.5">
      <c r="A738" s="138" t="s">
        <v>186</v>
      </c>
      <c r="B738" s="153" t="s">
        <v>803</v>
      </c>
      <c r="C738" s="152" t="s">
        <v>643</v>
      </c>
      <c r="D738" s="141"/>
      <c r="E738" s="159"/>
    </row>
    <row r="739" spans="1:5" ht="121.5">
      <c r="A739" s="138" t="s">
        <v>186</v>
      </c>
      <c r="B739" s="153" t="s">
        <v>807</v>
      </c>
      <c r="C739" s="152" t="s">
        <v>643</v>
      </c>
      <c r="D739" s="141"/>
      <c r="E739" s="159"/>
    </row>
    <row r="740" spans="1:5" ht="121.5">
      <c r="A740" s="138" t="s">
        <v>168</v>
      </c>
      <c r="B740" s="139" t="s">
        <v>781</v>
      </c>
      <c r="C740" s="152" t="s">
        <v>643</v>
      </c>
      <c r="D740" s="141"/>
      <c r="E740" s="159"/>
    </row>
    <row r="741" spans="1:5" ht="121.5">
      <c r="A741" s="138" t="s">
        <v>168</v>
      </c>
      <c r="B741" s="139" t="s">
        <v>848</v>
      </c>
      <c r="C741" s="152" t="s">
        <v>643</v>
      </c>
      <c r="D741" s="141"/>
      <c r="E741" s="159"/>
    </row>
    <row r="742" spans="1:5" ht="121.5">
      <c r="A742" s="138" t="s">
        <v>168</v>
      </c>
      <c r="B742" s="139" t="s">
        <v>849</v>
      </c>
      <c r="C742" s="152" t="s">
        <v>643</v>
      </c>
      <c r="D742" s="141"/>
      <c r="E742" s="159"/>
    </row>
    <row r="743" spans="1:5" ht="121.5">
      <c r="A743" s="138" t="s">
        <v>168</v>
      </c>
      <c r="B743" s="139" t="s">
        <v>806</v>
      </c>
      <c r="C743" s="152" t="s">
        <v>643</v>
      </c>
      <c r="D743" s="141"/>
      <c r="E743" s="159"/>
    </row>
    <row r="744" spans="1:5" ht="121.5">
      <c r="A744" s="138" t="s">
        <v>168</v>
      </c>
      <c r="B744" s="139" t="s">
        <v>850</v>
      </c>
      <c r="C744" s="152" t="s">
        <v>643</v>
      </c>
      <c r="D744" s="141"/>
      <c r="E744" s="159"/>
    </row>
    <row r="745" spans="1:5" ht="121.5">
      <c r="A745" s="138" t="s">
        <v>168</v>
      </c>
      <c r="B745" s="139" t="s">
        <v>845</v>
      </c>
      <c r="C745" s="152" t="s">
        <v>643</v>
      </c>
      <c r="D745" s="141"/>
      <c r="E745" s="159"/>
    </row>
    <row r="746" spans="1:5" ht="121.5">
      <c r="A746" s="138" t="s">
        <v>168</v>
      </c>
      <c r="B746" s="139" t="s">
        <v>851</v>
      </c>
      <c r="C746" s="152" t="s">
        <v>643</v>
      </c>
      <c r="D746" s="141"/>
      <c r="E746" s="159"/>
    </row>
    <row r="747" spans="1:5" ht="121.5">
      <c r="A747" s="138" t="s">
        <v>168</v>
      </c>
      <c r="B747" s="139" t="s">
        <v>847</v>
      </c>
      <c r="C747" s="152" t="s">
        <v>643</v>
      </c>
      <c r="D747" s="141"/>
      <c r="E747" s="159"/>
    </row>
    <row r="748" spans="1:5" ht="121.5">
      <c r="A748" s="138" t="s">
        <v>196</v>
      </c>
      <c r="B748" s="139" t="s">
        <v>852</v>
      </c>
      <c r="C748" s="152" t="s">
        <v>643</v>
      </c>
      <c r="D748" s="141"/>
      <c r="E748" s="159"/>
    </row>
    <row r="749" spans="1:5" ht="121.5">
      <c r="A749" s="138" t="s">
        <v>196</v>
      </c>
      <c r="B749" s="139" t="s">
        <v>853</v>
      </c>
      <c r="C749" s="152" t="s">
        <v>643</v>
      </c>
      <c r="D749" s="141"/>
      <c r="E749" s="159"/>
    </row>
    <row r="750" spans="1:5" ht="121.5">
      <c r="A750" s="138" t="s">
        <v>196</v>
      </c>
      <c r="B750" s="139" t="s">
        <v>854</v>
      </c>
      <c r="C750" s="152" t="s">
        <v>643</v>
      </c>
      <c r="D750" s="141"/>
      <c r="E750" s="159"/>
    </row>
    <row r="751" spans="1:5" ht="121.5">
      <c r="A751" s="138" t="s">
        <v>196</v>
      </c>
      <c r="B751" s="139" t="s">
        <v>855</v>
      </c>
      <c r="C751" s="152" t="s">
        <v>643</v>
      </c>
      <c r="D751" s="141"/>
      <c r="E751" s="159"/>
    </row>
    <row r="752" spans="1:5" ht="121.5">
      <c r="A752" s="138" t="s">
        <v>196</v>
      </c>
      <c r="B752" s="139" t="s">
        <v>856</v>
      </c>
      <c r="C752" s="152" t="s">
        <v>643</v>
      </c>
      <c r="D752" s="141"/>
      <c r="E752" s="160" t="s">
        <v>463</v>
      </c>
    </row>
    <row r="753" spans="1:5" ht="121.5">
      <c r="A753" s="138" t="s">
        <v>196</v>
      </c>
      <c r="B753" s="139" t="s">
        <v>857</v>
      </c>
      <c r="C753" s="152" t="s">
        <v>643</v>
      </c>
      <c r="D753" s="141"/>
      <c r="E753" s="159"/>
    </row>
    <row r="754" spans="1:5" ht="121.5">
      <c r="A754" s="138" t="s">
        <v>196</v>
      </c>
      <c r="B754" s="139" t="s">
        <v>836</v>
      </c>
      <c r="C754" s="152" t="s">
        <v>643</v>
      </c>
      <c r="D754" s="141"/>
      <c r="E754" s="159"/>
    </row>
    <row r="755" spans="1:5" ht="121.5">
      <c r="A755" s="138" t="s">
        <v>196</v>
      </c>
      <c r="B755" s="139" t="s">
        <v>858</v>
      </c>
      <c r="C755" s="152" t="s">
        <v>643</v>
      </c>
      <c r="D755" s="141"/>
      <c r="E755" s="159"/>
    </row>
    <row r="756" spans="1:5" ht="121.5">
      <c r="A756" s="138" t="s">
        <v>196</v>
      </c>
      <c r="B756" s="139" t="s">
        <v>859</v>
      </c>
      <c r="C756" s="152" t="s">
        <v>643</v>
      </c>
      <c r="D756" s="141"/>
      <c r="E756" s="159"/>
    </row>
    <row r="757" spans="1:5" ht="121.5">
      <c r="A757" s="138" t="s">
        <v>196</v>
      </c>
      <c r="B757" s="139" t="s">
        <v>837</v>
      </c>
      <c r="C757" s="152" t="s">
        <v>643</v>
      </c>
      <c r="D757" s="141"/>
      <c r="E757" s="159"/>
    </row>
    <row r="758" spans="1:5" ht="121.5">
      <c r="A758" s="138" t="s">
        <v>196</v>
      </c>
      <c r="B758" s="139" t="s">
        <v>860</v>
      </c>
      <c r="C758" s="152" t="s">
        <v>643</v>
      </c>
      <c r="D758" s="141"/>
      <c r="E758" s="159"/>
    </row>
    <row r="759" spans="1:5" ht="121.5">
      <c r="A759" s="138" t="s">
        <v>196</v>
      </c>
      <c r="B759" s="139" t="s">
        <v>861</v>
      </c>
      <c r="C759" s="152" t="s">
        <v>643</v>
      </c>
      <c r="D759" s="141"/>
      <c r="E759" s="159"/>
    </row>
    <row r="760" spans="1:5" ht="189">
      <c r="A760" s="138" t="s">
        <v>196</v>
      </c>
      <c r="B760" s="139" t="s">
        <v>862</v>
      </c>
      <c r="C760" s="152" t="s">
        <v>643</v>
      </c>
      <c r="D760" s="141"/>
      <c r="E760" s="159"/>
    </row>
    <row r="761" spans="1:5" ht="121.5">
      <c r="A761" s="138" t="s">
        <v>196</v>
      </c>
      <c r="B761" s="139" t="s">
        <v>726</v>
      </c>
      <c r="C761" s="152" t="s">
        <v>643</v>
      </c>
      <c r="D761" s="141"/>
      <c r="E761" s="159"/>
    </row>
    <row r="762" spans="1:5" ht="121.5">
      <c r="A762" s="138" t="s">
        <v>196</v>
      </c>
      <c r="B762" s="139" t="s">
        <v>863</v>
      </c>
      <c r="C762" s="152" t="s">
        <v>643</v>
      </c>
      <c r="D762" s="141"/>
      <c r="E762" s="159"/>
    </row>
    <row r="763" spans="1:5" ht="121.5">
      <c r="A763" s="138" t="s">
        <v>196</v>
      </c>
      <c r="B763" s="139" t="s">
        <v>864</v>
      </c>
      <c r="C763" s="152" t="s">
        <v>643</v>
      </c>
      <c r="D763" s="141"/>
      <c r="E763" s="159"/>
    </row>
    <row r="764" spans="1:5" ht="121.5">
      <c r="A764" s="138" t="s">
        <v>196</v>
      </c>
      <c r="B764" s="139" t="s">
        <v>842</v>
      </c>
      <c r="C764" s="152" t="s">
        <v>643</v>
      </c>
      <c r="D764" s="141"/>
      <c r="E764" s="159"/>
    </row>
    <row r="765" spans="1:5" ht="121.5">
      <c r="A765" s="138" t="s">
        <v>196</v>
      </c>
      <c r="B765" s="139" t="s">
        <v>843</v>
      </c>
      <c r="C765" s="152" t="s">
        <v>643</v>
      </c>
      <c r="D765" s="141"/>
      <c r="E765" s="159"/>
    </row>
    <row r="766" spans="1:5" ht="121.5">
      <c r="A766" s="138" t="s">
        <v>196</v>
      </c>
      <c r="B766" s="139" t="s">
        <v>865</v>
      </c>
      <c r="C766" s="152" t="s">
        <v>643</v>
      </c>
      <c r="D766" s="141"/>
      <c r="E766" s="159"/>
    </row>
    <row r="767" spans="1:5" ht="121.5">
      <c r="A767" s="138" t="s">
        <v>196</v>
      </c>
      <c r="B767" s="139" t="s">
        <v>866</v>
      </c>
      <c r="C767" s="152" t="s">
        <v>643</v>
      </c>
      <c r="D767" s="141"/>
      <c r="E767" s="159"/>
    </row>
    <row r="768" spans="1:5" ht="121.5">
      <c r="A768" s="138" t="s">
        <v>196</v>
      </c>
      <c r="B768" s="139" t="s">
        <v>867</v>
      </c>
      <c r="C768" s="152" t="s">
        <v>643</v>
      </c>
      <c r="D768" s="141"/>
      <c r="E768" s="159"/>
    </row>
    <row r="769" spans="1:5" ht="121.5">
      <c r="A769" s="138" t="s">
        <v>196</v>
      </c>
      <c r="B769" s="139" t="s">
        <v>868</v>
      </c>
      <c r="C769" s="152" t="s">
        <v>643</v>
      </c>
      <c r="D769" s="141"/>
      <c r="E769" s="159"/>
    </row>
    <row r="770" spans="1:5" ht="121.5">
      <c r="A770" s="138" t="s">
        <v>196</v>
      </c>
      <c r="B770" s="139" t="s">
        <v>869</v>
      </c>
      <c r="C770" s="152" t="s">
        <v>643</v>
      </c>
      <c r="D770" s="141"/>
      <c r="E770" s="159"/>
    </row>
    <row r="771" spans="1:5" ht="121.5">
      <c r="A771" s="138" t="s">
        <v>196</v>
      </c>
      <c r="B771" s="139" t="s">
        <v>870</v>
      </c>
      <c r="C771" s="152" t="s">
        <v>643</v>
      </c>
      <c r="D771" s="141"/>
      <c r="E771" s="159"/>
    </row>
    <row r="772" spans="1:5" ht="121.5">
      <c r="A772" s="138" t="s">
        <v>196</v>
      </c>
      <c r="B772" s="139" t="s">
        <v>871</v>
      </c>
      <c r="C772" s="152" t="s">
        <v>643</v>
      </c>
      <c r="D772" s="141"/>
      <c r="E772" s="159"/>
    </row>
    <row r="773" spans="1:5" ht="121.5">
      <c r="A773" s="138" t="s">
        <v>196</v>
      </c>
      <c r="B773" s="139" t="s">
        <v>872</v>
      </c>
      <c r="C773" s="152" t="s">
        <v>643</v>
      </c>
      <c r="D773" s="141"/>
      <c r="E773" s="159"/>
    </row>
    <row r="774" spans="1:5" ht="121.5">
      <c r="A774" s="138" t="s">
        <v>196</v>
      </c>
      <c r="B774" s="139" t="s">
        <v>873</v>
      </c>
      <c r="C774" s="152" t="s">
        <v>643</v>
      </c>
      <c r="D774" s="141"/>
      <c r="E774" s="159"/>
    </row>
    <row r="775" spans="1:5" ht="121.5">
      <c r="A775" s="138" t="s">
        <v>196</v>
      </c>
      <c r="B775" s="139" t="s">
        <v>874</v>
      </c>
      <c r="C775" s="152" t="s">
        <v>643</v>
      </c>
      <c r="D775" s="141"/>
      <c r="E775" s="159"/>
    </row>
    <row r="776" spans="1:5" ht="121.5">
      <c r="A776" s="138" t="s">
        <v>196</v>
      </c>
      <c r="B776" s="139" t="s">
        <v>875</v>
      </c>
      <c r="C776" s="152" t="s">
        <v>643</v>
      </c>
      <c r="D776" s="141"/>
      <c r="E776" s="159"/>
    </row>
    <row r="777" spans="1:5" ht="121.5">
      <c r="A777" s="138" t="s">
        <v>196</v>
      </c>
      <c r="B777" s="139" t="s">
        <v>876</v>
      </c>
      <c r="C777" s="152" t="s">
        <v>643</v>
      </c>
      <c r="D777" s="141"/>
      <c r="E777" s="159"/>
    </row>
    <row r="778" spans="1:5" ht="121.5">
      <c r="A778" s="138" t="s">
        <v>196</v>
      </c>
      <c r="B778" s="139" t="s">
        <v>877</v>
      </c>
      <c r="C778" s="152" t="s">
        <v>643</v>
      </c>
      <c r="D778" s="141"/>
      <c r="E778" s="159"/>
    </row>
    <row r="779" spans="1:5" ht="121.5">
      <c r="A779" s="138" t="s">
        <v>196</v>
      </c>
      <c r="B779" s="139" t="s">
        <v>878</v>
      </c>
      <c r="C779" s="152" t="s">
        <v>643</v>
      </c>
      <c r="D779" s="141"/>
      <c r="E779" s="159"/>
    </row>
    <row r="780" spans="1:5" ht="121.5">
      <c r="A780" s="138" t="s">
        <v>196</v>
      </c>
      <c r="B780" s="139" t="s">
        <v>839</v>
      </c>
      <c r="C780" s="152" t="s">
        <v>643</v>
      </c>
      <c r="D780" s="141"/>
      <c r="E780" s="159"/>
    </row>
    <row r="781" spans="1:5" ht="121.5">
      <c r="A781" s="138" t="s">
        <v>196</v>
      </c>
      <c r="B781" s="139" t="s">
        <v>846</v>
      </c>
      <c r="C781" s="152" t="s">
        <v>643</v>
      </c>
      <c r="D781" s="141"/>
      <c r="E781" s="159"/>
    </row>
    <row r="782" spans="1:5" ht="121.5">
      <c r="A782" s="138" t="s">
        <v>196</v>
      </c>
      <c r="B782" s="139" t="s">
        <v>879</v>
      </c>
      <c r="C782" s="152" t="s">
        <v>643</v>
      </c>
      <c r="D782" s="141"/>
      <c r="E782" s="159"/>
    </row>
    <row r="783" spans="1:5" ht="121.5">
      <c r="A783" s="138" t="s">
        <v>196</v>
      </c>
      <c r="B783" s="139" t="s">
        <v>880</v>
      </c>
      <c r="C783" s="152" t="s">
        <v>643</v>
      </c>
      <c r="D783" s="141"/>
      <c r="E783" s="159"/>
    </row>
    <row r="784" spans="1:5" ht="121.5">
      <c r="A784" s="138" t="s">
        <v>196</v>
      </c>
      <c r="B784" s="139" t="s">
        <v>881</v>
      </c>
      <c r="C784" s="152" t="s">
        <v>643</v>
      </c>
      <c r="D784" s="141"/>
      <c r="E784" s="159"/>
    </row>
    <row r="785" spans="1:5" ht="121.5">
      <c r="A785" s="138" t="s">
        <v>196</v>
      </c>
      <c r="B785" s="139" t="s">
        <v>882</v>
      </c>
      <c r="C785" s="152" t="s">
        <v>643</v>
      </c>
      <c r="D785" s="141"/>
      <c r="E785" s="159"/>
    </row>
    <row r="786" spans="1:5" ht="121.5">
      <c r="A786" s="138" t="s">
        <v>196</v>
      </c>
      <c r="B786" s="139" t="s">
        <v>883</v>
      </c>
      <c r="C786" s="152" t="s">
        <v>643</v>
      </c>
      <c r="D786" s="141"/>
      <c r="E786" s="159"/>
    </row>
    <row r="787" spans="1:5" ht="121.5">
      <c r="A787" s="138" t="s">
        <v>196</v>
      </c>
      <c r="B787" s="139" t="s">
        <v>884</v>
      </c>
      <c r="C787" s="152" t="s">
        <v>643</v>
      </c>
      <c r="D787" s="141"/>
      <c r="E787" s="159"/>
    </row>
    <row r="788" spans="1:5" ht="121.5">
      <c r="A788" s="138" t="s">
        <v>196</v>
      </c>
      <c r="B788" s="139" t="s">
        <v>885</v>
      </c>
      <c r="C788" s="152" t="s">
        <v>643</v>
      </c>
      <c r="D788" s="141"/>
      <c r="E788" s="159"/>
    </row>
    <row r="789" spans="1:5" ht="121.5">
      <c r="A789" s="138" t="s">
        <v>196</v>
      </c>
      <c r="B789" s="139" t="s">
        <v>886</v>
      </c>
      <c r="C789" s="152" t="s">
        <v>643</v>
      </c>
      <c r="D789" s="141"/>
      <c r="E789" s="159"/>
    </row>
    <row r="790" spans="1:5" ht="121.5">
      <c r="A790" s="138" t="s">
        <v>196</v>
      </c>
      <c r="B790" s="139" t="s">
        <v>887</v>
      </c>
      <c r="C790" s="152" t="s">
        <v>643</v>
      </c>
      <c r="D790" s="141"/>
      <c r="E790" s="159"/>
    </row>
    <row r="791" spans="1:5" ht="121.5">
      <c r="A791" s="138" t="s">
        <v>196</v>
      </c>
      <c r="B791" s="139" t="s">
        <v>835</v>
      </c>
      <c r="C791" s="152" t="s">
        <v>643</v>
      </c>
      <c r="D791" s="141"/>
      <c r="E791" s="159"/>
    </row>
    <row r="792" spans="1:5" ht="121.5">
      <c r="A792" s="138" t="s">
        <v>196</v>
      </c>
      <c r="B792" s="139" t="s">
        <v>888</v>
      </c>
      <c r="C792" s="152" t="s">
        <v>643</v>
      </c>
      <c r="D792" s="141"/>
      <c r="E792" s="159"/>
    </row>
    <row r="793" spans="1:5" ht="121.5">
      <c r="A793" s="138" t="s">
        <v>196</v>
      </c>
      <c r="B793" s="139" t="s">
        <v>889</v>
      </c>
      <c r="C793" s="152" t="s">
        <v>643</v>
      </c>
      <c r="D793" s="141"/>
      <c r="E793" s="159"/>
    </row>
    <row r="794" spans="1:5" ht="121.5">
      <c r="A794" s="138" t="s">
        <v>240</v>
      </c>
      <c r="B794" s="139" t="s">
        <v>890</v>
      </c>
      <c r="C794" s="152" t="s">
        <v>643</v>
      </c>
      <c r="D794" s="142"/>
      <c r="E794" s="159"/>
    </row>
    <row r="795" spans="1:5" ht="121.5">
      <c r="A795" s="138" t="s">
        <v>240</v>
      </c>
      <c r="B795" s="139" t="s">
        <v>891</v>
      </c>
      <c r="C795" s="152" t="s">
        <v>643</v>
      </c>
      <c r="D795" s="142"/>
      <c r="E795" s="159"/>
    </row>
    <row r="796" spans="1:5" ht="121.5">
      <c r="A796" s="138" t="s">
        <v>240</v>
      </c>
      <c r="B796" s="139" t="s">
        <v>892</v>
      </c>
      <c r="C796" s="152" t="s">
        <v>643</v>
      </c>
      <c r="D796" s="142"/>
      <c r="E796" s="159"/>
    </row>
    <row r="797" spans="1:5" ht="121.5">
      <c r="A797" s="138" t="s">
        <v>240</v>
      </c>
      <c r="B797" s="139" t="s">
        <v>893</v>
      </c>
      <c r="C797" s="152" t="s">
        <v>643</v>
      </c>
      <c r="D797" s="142"/>
      <c r="E797" s="159"/>
    </row>
    <row r="798" spans="1:5" ht="121.5">
      <c r="A798" s="138" t="s">
        <v>240</v>
      </c>
      <c r="B798" s="139" t="s">
        <v>894</v>
      </c>
      <c r="C798" s="152" t="s">
        <v>643</v>
      </c>
      <c r="D798" s="142"/>
      <c r="E798" s="159"/>
    </row>
    <row r="799" spans="1:5" ht="121.5">
      <c r="A799" s="138" t="s">
        <v>240</v>
      </c>
      <c r="B799" s="139" t="s">
        <v>895</v>
      </c>
      <c r="C799" s="152" t="s">
        <v>643</v>
      </c>
      <c r="D799" s="142"/>
      <c r="E799" s="159"/>
    </row>
    <row r="800" spans="1:5" ht="121.5">
      <c r="A800" s="138" t="s">
        <v>240</v>
      </c>
      <c r="B800" s="139" t="s">
        <v>896</v>
      </c>
      <c r="C800" s="152" t="s">
        <v>643</v>
      </c>
      <c r="D800" s="142"/>
      <c r="E800" s="159"/>
    </row>
    <row r="801" spans="1:5" ht="121.5">
      <c r="A801" s="138" t="s">
        <v>240</v>
      </c>
      <c r="B801" s="139" t="s">
        <v>897</v>
      </c>
      <c r="C801" s="152" t="s">
        <v>643</v>
      </c>
      <c r="D801" s="142"/>
      <c r="E801" s="159"/>
    </row>
    <row r="802" spans="1:5" ht="121.5">
      <c r="A802" s="138" t="s">
        <v>240</v>
      </c>
      <c r="B802" s="139" t="s">
        <v>699</v>
      </c>
      <c r="C802" s="152" t="s">
        <v>643</v>
      </c>
      <c r="D802" s="142"/>
      <c r="E802" s="159"/>
    </row>
    <row r="803" spans="1:5" ht="121.5">
      <c r="A803" s="138" t="s">
        <v>240</v>
      </c>
      <c r="B803" s="139" t="s">
        <v>898</v>
      </c>
      <c r="C803" s="152" t="s">
        <v>643</v>
      </c>
      <c r="D803" s="142"/>
      <c r="E803" s="159"/>
    </row>
    <row r="804" spans="1:5" ht="121.5">
      <c r="A804" s="138" t="s">
        <v>240</v>
      </c>
      <c r="B804" s="139" t="s">
        <v>899</v>
      </c>
      <c r="C804" s="152" t="s">
        <v>643</v>
      </c>
      <c r="D804" s="142"/>
      <c r="E804" s="159"/>
    </row>
    <row r="805" spans="1:5" ht="121.5">
      <c r="A805" s="138" t="s">
        <v>240</v>
      </c>
      <c r="B805" s="139" t="s">
        <v>900</v>
      </c>
      <c r="C805" s="152" t="s">
        <v>643</v>
      </c>
      <c r="D805" s="142"/>
      <c r="E805" s="159"/>
    </row>
    <row r="806" spans="1:5" ht="121.5">
      <c r="A806" s="138" t="s">
        <v>240</v>
      </c>
      <c r="B806" s="139" t="s">
        <v>901</v>
      </c>
      <c r="C806" s="152" t="s">
        <v>643</v>
      </c>
      <c r="D806" s="142"/>
      <c r="E806" s="159"/>
    </row>
    <row r="807" spans="1:5" ht="121.5">
      <c r="A807" s="138" t="s">
        <v>240</v>
      </c>
      <c r="B807" s="139" t="s">
        <v>902</v>
      </c>
      <c r="C807" s="152" t="s">
        <v>643</v>
      </c>
      <c r="D807" s="142"/>
      <c r="E807" s="159"/>
    </row>
    <row r="808" spans="1:5" ht="121.5">
      <c r="A808" s="138" t="s">
        <v>240</v>
      </c>
      <c r="B808" s="139" t="s">
        <v>903</v>
      </c>
      <c r="C808" s="152" t="s">
        <v>643</v>
      </c>
      <c r="D808" s="142"/>
      <c r="E808" s="159"/>
    </row>
    <row r="809" spans="1:5" ht="121.5">
      <c r="A809" s="138" t="s">
        <v>240</v>
      </c>
      <c r="B809" s="139" t="s">
        <v>904</v>
      </c>
      <c r="C809" s="152" t="s">
        <v>643</v>
      </c>
      <c r="D809" s="142"/>
      <c r="E809" s="159"/>
    </row>
    <row r="810" spans="1:5" ht="121.5">
      <c r="A810" s="138" t="s">
        <v>198</v>
      </c>
      <c r="B810" s="139" t="s">
        <v>905</v>
      </c>
      <c r="C810" s="152" t="s">
        <v>643</v>
      </c>
      <c r="D810" s="151"/>
      <c r="E810" s="159"/>
    </row>
    <row r="811" spans="1:5" ht="121.5">
      <c r="A811" s="138" t="s">
        <v>198</v>
      </c>
      <c r="B811" s="139" t="s">
        <v>906</v>
      </c>
      <c r="C811" s="152" t="s">
        <v>643</v>
      </c>
      <c r="D811" s="151"/>
      <c r="E811" s="159"/>
    </row>
    <row r="812" spans="1:5" ht="121.5">
      <c r="A812" s="138" t="s">
        <v>198</v>
      </c>
      <c r="B812" s="139" t="s">
        <v>686</v>
      </c>
      <c r="C812" s="152" t="s">
        <v>643</v>
      </c>
      <c r="D812" s="151"/>
      <c r="E812" s="159"/>
    </row>
    <row r="813" spans="1:5" ht="121.5">
      <c r="A813" s="138" t="s">
        <v>198</v>
      </c>
      <c r="B813" s="139" t="s">
        <v>907</v>
      </c>
      <c r="C813" s="152" t="s">
        <v>643</v>
      </c>
      <c r="D813" s="151"/>
      <c r="E813" s="159"/>
    </row>
    <row r="814" spans="1:5" ht="121.5">
      <c r="A814" s="138" t="s">
        <v>198</v>
      </c>
      <c r="B814" s="139" t="s">
        <v>908</v>
      </c>
      <c r="C814" s="152" t="s">
        <v>643</v>
      </c>
      <c r="D814" s="151"/>
      <c r="E814" s="159"/>
    </row>
    <row r="815" spans="1:5" ht="121.5">
      <c r="A815" s="138" t="s">
        <v>198</v>
      </c>
      <c r="B815" s="139" t="s">
        <v>909</v>
      </c>
      <c r="C815" s="152" t="s">
        <v>643</v>
      </c>
      <c r="D815" s="151"/>
      <c r="E815" s="159"/>
    </row>
    <row r="816" spans="1:5" ht="121.5">
      <c r="A816" s="138" t="s">
        <v>198</v>
      </c>
      <c r="B816" s="139" t="s">
        <v>910</v>
      </c>
      <c r="C816" s="152" t="s">
        <v>643</v>
      </c>
      <c r="D816" s="151"/>
      <c r="E816" s="159"/>
    </row>
    <row r="817" spans="1:5" ht="121.5">
      <c r="A817" s="138" t="s">
        <v>198</v>
      </c>
      <c r="B817" s="139" t="s">
        <v>911</v>
      </c>
      <c r="C817" s="152" t="s">
        <v>643</v>
      </c>
      <c r="D817" s="151"/>
      <c r="E817" s="159"/>
    </row>
    <row r="818" spans="1:5" ht="121.5">
      <c r="A818" s="138" t="s">
        <v>198</v>
      </c>
      <c r="B818" s="139" t="s">
        <v>912</v>
      </c>
      <c r="C818" s="152" t="s">
        <v>643</v>
      </c>
      <c r="D818" s="151"/>
      <c r="E818" s="159"/>
    </row>
    <row r="819" spans="1:5" ht="121.5">
      <c r="A819" s="138" t="s">
        <v>198</v>
      </c>
      <c r="B819" s="139" t="s">
        <v>724</v>
      </c>
      <c r="C819" s="152" t="s">
        <v>643</v>
      </c>
      <c r="D819" s="151"/>
      <c r="E819" s="159"/>
    </row>
    <row r="820" spans="1:5" ht="121.5">
      <c r="A820" s="138" t="s">
        <v>198</v>
      </c>
      <c r="B820" s="139" t="s">
        <v>913</v>
      </c>
      <c r="C820" s="152" t="s">
        <v>643</v>
      </c>
      <c r="D820" s="151"/>
      <c r="E820" s="159"/>
    </row>
    <row r="821" spans="1:5" ht="121.5">
      <c r="A821" s="138" t="s">
        <v>198</v>
      </c>
      <c r="B821" s="139" t="s">
        <v>914</v>
      </c>
      <c r="C821" s="152" t="s">
        <v>643</v>
      </c>
      <c r="D821" s="151"/>
      <c r="E821" s="159"/>
    </row>
    <row r="822" spans="1:5" ht="121.5">
      <c r="A822" s="138" t="s">
        <v>198</v>
      </c>
      <c r="B822" s="139" t="s">
        <v>915</v>
      </c>
      <c r="C822" s="152" t="s">
        <v>643</v>
      </c>
      <c r="D822" s="151"/>
      <c r="E822" s="159"/>
    </row>
    <row r="823" spans="1:5" ht="121.5">
      <c r="A823" s="138" t="s">
        <v>198</v>
      </c>
      <c r="B823" s="139" t="s">
        <v>916</v>
      </c>
      <c r="C823" s="152" t="s">
        <v>643</v>
      </c>
      <c r="D823" s="151"/>
      <c r="E823" s="159"/>
    </row>
    <row r="824" spans="1:5" ht="121.5">
      <c r="A824" s="138" t="s">
        <v>198</v>
      </c>
      <c r="B824" s="139" t="s">
        <v>917</v>
      </c>
      <c r="C824" s="152" t="s">
        <v>643</v>
      </c>
      <c r="D824" s="151"/>
      <c r="E824" s="159"/>
    </row>
    <row r="825" spans="1:5" ht="121.5">
      <c r="A825" s="138" t="s">
        <v>198</v>
      </c>
      <c r="B825" s="139" t="s">
        <v>918</v>
      </c>
      <c r="C825" s="152" t="s">
        <v>643</v>
      </c>
      <c r="D825" s="151"/>
      <c r="E825" s="159"/>
    </row>
    <row r="826" spans="1:5" ht="121.5">
      <c r="A826" s="138" t="s">
        <v>198</v>
      </c>
      <c r="B826" s="139" t="s">
        <v>692</v>
      </c>
      <c r="C826" s="152" t="s">
        <v>643</v>
      </c>
      <c r="D826" s="151"/>
      <c r="E826" s="159"/>
    </row>
    <row r="827" spans="1:5" ht="121.5">
      <c r="A827" s="138" t="s">
        <v>198</v>
      </c>
      <c r="B827" s="139" t="s">
        <v>919</v>
      </c>
      <c r="C827" s="152" t="s">
        <v>643</v>
      </c>
      <c r="D827" s="151"/>
      <c r="E827" s="159"/>
    </row>
    <row r="828" spans="1:5" ht="121.5">
      <c r="A828" s="138" t="s">
        <v>198</v>
      </c>
      <c r="B828" s="139" t="s">
        <v>920</v>
      </c>
      <c r="C828" s="152" t="s">
        <v>643</v>
      </c>
      <c r="D828" s="151"/>
      <c r="E828" s="159"/>
    </row>
    <row r="829" spans="1:5" ht="121.5">
      <c r="A829" s="138" t="s">
        <v>198</v>
      </c>
      <c r="B829" s="139" t="s">
        <v>921</v>
      </c>
      <c r="C829" s="152" t="s">
        <v>643</v>
      </c>
      <c r="D829" s="151"/>
      <c r="E829" s="159"/>
    </row>
    <row r="830" spans="1:5" ht="121.5">
      <c r="A830" s="138" t="s">
        <v>198</v>
      </c>
      <c r="B830" s="139" t="s">
        <v>695</v>
      </c>
      <c r="C830" s="152" t="s">
        <v>643</v>
      </c>
      <c r="D830" s="151"/>
      <c r="E830" s="159"/>
    </row>
    <row r="831" spans="1:5" ht="121.5">
      <c r="A831" s="138" t="s">
        <v>198</v>
      </c>
      <c r="B831" s="139" t="s">
        <v>922</v>
      </c>
      <c r="C831" s="152" t="s">
        <v>643</v>
      </c>
      <c r="D831" s="151"/>
      <c r="E831" s="159"/>
    </row>
    <row r="832" spans="1:5" ht="121.5">
      <c r="A832" s="138" t="s">
        <v>198</v>
      </c>
      <c r="B832" s="139" t="s">
        <v>923</v>
      </c>
      <c r="C832" s="152" t="s">
        <v>643</v>
      </c>
      <c r="D832" s="151"/>
      <c r="E832" s="159"/>
    </row>
    <row r="833" spans="1:5" ht="121.5">
      <c r="A833" s="138" t="s">
        <v>198</v>
      </c>
      <c r="B833" s="139" t="s">
        <v>924</v>
      </c>
      <c r="C833" s="152" t="s">
        <v>643</v>
      </c>
      <c r="D833" s="151"/>
      <c r="E833" s="159"/>
    </row>
    <row r="834" spans="1:5" ht="121.5">
      <c r="A834" s="138" t="s">
        <v>198</v>
      </c>
      <c r="B834" s="139" t="s">
        <v>925</v>
      </c>
      <c r="C834" s="152" t="s">
        <v>643</v>
      </c>
      <c r="D834" s="151"/>
      <c r="E834" s="159"/>
    </row>
    <row r="835" spans="1:5" ht="121.5">
      <c r="A835" s="138" t="s">
        <v>198</v>
      </c>
      <c r="B835" s="139" t="s">
        <v>926</v>
      </c>
      <c r="C835" s="152" t="s">
        <v>643</v>
      </c>
      <c r="D835" s="151"/>
      <c r="E835" s="159"/>
    </row>
    <row r="836" spans="1:5" ht="121.5">
      <c r="A836" s="138" t="s">
        <v>198</v>
      </c>
      <c r="B836" s="139" t="s">
        <v>927</v>
      </c>
      <c r="C836" s="152" t="s">
        <v>643</v>
      </c>
      <c r="D836" s="151"/>
      <c r="E836" s="159"/>
    </row>
    <row r="837" spans="1:5" ht="121.5">
      <c r="A837" s="138" t="s">
        <v>198</v>
      </c>
      <c r="B837" s="139" t="s">
        <v>928</v>
      </c>
      <c r="C837" s="152" t="s">
        <v>643</v>
      </c>
      <c r="D837" s="151"/>
      <c r="E837" s="159"/>
    </row>
    <row r="838" spans="1:5" ht="121.5">
      <c r="A838" s="138" t="s">
        <v>198</v>
      </c>
      <c r="B838" s="139" t="s">
        <v>929</v>
      </c>
      <c r="C838" s="152" t="s">
        <v>643</v>
      </c>
      <c r="D838" s="151"/>
      <c r="E838" s="159"/>
    </row>
    <row r="839" spans="1:5" ht="121.5">
      <c r="A839" s="138" t="s">
        <v>198</v>
      </c>
      <c r="B839" s="139" t="s">
        <v>930</v>
      </c>
      <c r="C839" s="152" t="s">
        <v>643</v>
      </c>
      <c r="D839" s="151"/>
      <c r="E839" s="159"/>
    </row>
    <row r="840" spans="1:5" ht="121.5">
      <c r="A840" s="138" t="s">
        <v>198</v>
      </c>
      <c r="B840" s="139" t="s">
        <v>931</v>
      </c>
      <c r="C840" s="152" t="s">
        <v>643</v>
      </c>
      <c r="D840" s="151"/>
      <c r="E840" s="159"/>
    </row>
    <row r="841" spans="1:5" ht="121.5">
      <c r="A841" s="138" t="s">
        <v>198</v>
      </c>
      <c r="B841" s="139" t="s">
        <v>932</v>
      </c>
      <c r="C841" s="152" t="s">
        <v>643</v>
      </c>
      <c r="D841" s="151"/>
      <c r="E841" s="159"/>
    </row>
    <row r="842" spans="1:5" ht="121.5">
      <c r="A842" s="138" t="s">
        <v>198</v>
      </c>
      <c r="B842" s="139" t="s">
        <v>933</v>
      </c>
      <c r="C842" s="152" t="s">
        <v>643</v>
      </c>
      <c r="D842" s="151"/>
      <c r="E842" s="159"/>
    </row>
    <row r="843" spans="1:5" ht="121.5">
      <c r="A843" s="138" t="s">
        <v>198</v>
      </c>
      <c r="B843" s="139" t="s">
        <v>934</v>
      </c>
      <c r="C843" s="152" t="s">
        <v>643</v>
      </c>
      <c r="D843" s="151"/>
      <c r="E843" s="159"/>
    </row>
    <row r="844" spans="1:5" ht="121.5">
      <c r="A844" s="138" t="s">
        <v>198</v>
      </c>
      <c r="B844" s="139" t="s">
        <v>850</v>
      </c>
      <c r="C844" s="152" t="s">
        <v>643</v>
      </c>
      <c r="D844" s="151"/>
      <c r="E844" s="159"/>
    </row>
    <row r="845" spans="1:5" ht="121.5">
      <c r="A845" s="138" t="s">
        <v>198</v>
      </c>
      <c r="B845" s="139" t="s">
        <v>935</v>
      </c>
      <c r="C845" s="152" t="s">
        <v>643</v>
      </c>
      <c r="D845" s="151"/>
      <c r="E845" s="159"/>
    </row>
    <row r="846" spans="1:5" ht="189">
      <c r="A846" s="138" t="s">
        <v>198</v>
      </c>
      <c r="B846" s="139" t="s">
        <v>936</v>
      </c>
      <c r="C846" s="152" t="s">
        <v>643</v>
      </c>
      <c r="D846" s="151"/>
      <c r="E846" s="159"/>
    </row>
    <row r="847" spans="1:5" ht="121.5">
      <c r="A847" s="138" t="s">
        <v>198</v>
      </c>
      <c r="B847" s="139" t="s">
        <v>937</v>
      </c>
      <c r="C847" s="152" t="s">
        <v>643</v>
      </c>
      <c r="D847" s="151"/>
      <c r="E847" s="159"/>
    </row>
    <row r="848" spans="1:5" ht="121.5">
      <c r="A848" s="138" t="s">
        <v>198</v>
      </c>
      <c r="B848" s="139" t="s">
        <v>938</v>
      </c>
      <c r="C848" s="152" t="s">
        <v>643</v>
      </c>
      <c r="D848" s="151"/>
      <c r="E848" s="159"/>
    </row>
    <row r="849" spans="1:5" ht="121.5">
      <c r="A849" s="138" t="s">
        <v>198</v>
      </c>
      <c r="B849" s="139" t="s">
        <v>939</v>
      </c>
      <c r="C849" s="152" t="s">
        <v>643</v>
      </c>
      <c r="D849" s="151"/>
      <c r="E849" s="159"/>
    </row>
    <row r="850" spans="1:5" ht="121.5">
      <c r="A850" s="138" t="s">
        <v>198</v>
      </c>
      <c r="B850" s="139" t="s">
        <v>940</v>
      </c>
      <c r="C850" s="152" t="s">
        <v>643</v>
      </c>
      <c r="D850" s="151"/>
      <c r="E850" s="159"/>
    </row>
    <row r="851" spans="1:5" ht="121.5">
      <c r="A851" s="138" t="s">
        <v>198</v>
      </c>
      <c r="B851" s="139" t="s">
        <v>941</v>
      </c>
      <c r="C851" s="152" t="s">
        <v>643</v>
      </c>
      <c r="D851" s="151"/>
      <c r="E851" s="159"/>
    </row>
    <row r="852" spans="1:5" ht="121.5">
      <c r="A852" s="138" t="s">
        <v>198</v>
      </c>
      <c r="B852" s="139" t="s">
        <v>942</v>
      </c>
      <c r="C852" s="152" t="s">
        <v>643</v>
      </c>
      <c r="D852" s="151"/>
      <c r="E852" s="159"/>
    </row>
    <row r="853" spans="1:5" ht="121.5">
      <c r="A853" s="138" t="s">
        <v>198</v>
      </c>
      <c r="B853" s="139" t="s">
        <v>943</v>
      </c>
      <c r="C853" s="152" t="s">
        <v>643</v>
      </c>
      <c r="D853" s="151"/>
      <c r="E853" s="159"/>
    </row>
    <row r="854" spans="1:5" ht="121.5">
      <c r="A854" s="138" t="s">
        <v>198</v>
      </c>
      <c r="B854" s="139" t="s">
        <v>944</v>
      </c>
      <c r="C854" s="152" t="s">
        <v>643</v>
      </c>
      <c r="D854" s="151"/>
      <c r="E854" s="159"/>
    </row>
    <row r="855" spans="1:5" ht="121.5">
      <c r="A855" s="138" t="s">
        <v>198</v>
      </c>
      <c r="B855" s="139" t="s">
        <v>945</v>
      </c>
      <c r="C855" s="152" t="s">
        <v>643</v>
      </c>
      <c r="D855" s="151"/>
      <c r="E855" s="159"/>
    </row>
    <row r="856" spans="1:5" ht="121.5">
      <c r="A856" s="138" t="s">
        <v>198</v>
      </c>
      <c r="B856" s="139" t="s">
        <v>946</v>
      </c>
      <c r="C856" s="152" t="s">
        <v>643</v>
      </c>
      <c r="D856" s="151"/>
      <c r="E856" s="159"/>
    </row>
    <row r="857" spans="1:5" ht="121.5">
      <c r="A857" s="138" t="s">
        <v>198</v>
      </c>
      <c r="B857" s="139" t="s">
        <v>947</v>
      </c>
      <c r="C857" s="152" t="s">
        <v>643</v>
      </c>
      <c r="D857" s="151"/>
      <c r="E857" s="159"/>
    </row>
    <row r="858" spans="1:5" ht="121.5">
      <c r="A858" s="138" t="s">
        <v>198</v>
      </c>
      <c r="B858" s="139" t="s">
        <v>948</v>
      </c>
      <c r="C858" s="152" t="s">
        <v>643</v>
      </c>
      <c r="D858" s="151"/>
      <c r="E858" s="159"/>
    </row>
    <row r="859" spans="1:5" ht="121.5">
      <c r="A859" s="138" t="s">
        <v>198</v>
      </c>
      <c r="B859" s="139" t="s">
        <v>712</v>
      </c>
      <c r="C859" s="152" t="s">
        <v>643</v>
      </c>
      <c r="D859" s="151"/>
      <c r="E859" s="159"/>
    </row>
    <row r="860" spans="1:5" ht="121.5">
      <c r="A860" s="138" t="s">
        <v>198</v>
      </c>
      <c r="B860" s="139" t="s">
        <v>949</v>
      </c>
      <c r="C860" s="152" t="s">
        <v>643</v>
      </c>
      <c r="D860" s="151"/>
      <c r="E860" s="159"/>
    </row>
    <row r="861" spans="1:5" ht="121.5">
      <c r="A861" s="138" t="s">
        <v>198</v>
      </c>
      <c r="B861" s="139" t="s">
        <v>950</v>
      </c>
      <c r="C861" s="152" t="s">
        <v>643</v>
      </c>
      <c r="D861" s="151"/>
      <c r="E861" s="159"/>
    </row>
    <row r="862" spans="1:5" ht="121.5">
      <c r="A862" s="138" t="s">
        <v>198</v>
      </c>
      <c r="B862" s="139" t="s">
        <v>881</v>
      </c>
      <c r="C862" s="152" t="s">
        <v>643</v>
      </c>
      <c r="D862" s="151"/>
      <c r="E862" s="159"/>
    </row>
    <row r="863" spans="1:5" ht="121.5">
      <c r="A863" s="138" t="s">
        <v>198</v>
      </c>
      <c r="B863" s="139" t="s">
        <v>951</v>
      </c>
      <c r="C863" s="152" t="s">
        <v>643</v>
      </c>
      <c r="D863" s="151"/>
      <c r="E863" s="159"/>
    </row>
    <row r="864" spans="1:5" ht="121.5">
      <c r="A864" s="138" t="s">
        <v>198</v>
      </c>
      <c r="B864" s="139" t="s">
        <v>952</v>
      </c>
      <c r="C864" s="152" t="s">
        <v>643</v>
      </c>
      <c r="D864" s="151"/>
      <c r="E864" s="159"/>
    </row>
    <row r="865" spans="1:5" ht="121.5">
      <c r="A865" s="138" t="s">
        <v>198</v>
      </c>
      <c r="B865" s="139" t="s">
        <v>953</v>
      </c>
      <c r="C865" s="152" t="s">
        <v>643</v>
      </c>
      <c r="D865" s="151"/>
      <c r="E865" s="159"/>
    </row>
    <row r="866" spans="1:5" ht="121.5">
      <c r="A866" s="138" t="s">
        <v>198</v>
      </c>
      <c r="B866" s="139" t="s">
        <v>954</v>
      </c>
      <c r="C866" s="152" t="s">
        <v>643</v>
      </c>
      <c r="D866" s="151"/>
      <c r="E866" s="159"/>
    </row>
    <row r="867" spans="1:5" ht="121.5">
      <c r="A867" s="138" t="s">
        <v>198</v>
      </c>
      <c r="B867" s="139" t="s">
        <v>955</v>
      </c>
      <c r="C867" s="152" t="s">
        <v>643</v>
      </c>
      <c r="D867" s="151"/>
      <c r="E867" s="160" t="s">
        <v>369</v>
      </c>
    </row>
    <row r="868" spans="1:5" ht="121.5">
      <c r="A868" s="138" t="s">
        <v>198</v>
      </c>
      <c r="B868" s="139" t="s">
        <v>956</v>
      </c>
      <c r="C868" s="152" t="s">
        <v>643</v>
      </c>
      <c r="D868" s="151"/>
      <c r="E868" s="160" t="s">
        <v>369</v>
      </c>
    </row>
    <row r="869" spans="1:5" ht="121.5">
      <c r="A869" s="138" t="s">
        <v>198</v>
      </c>
      <c r="B869" s="139" t="s">
        <v>957</v>
      </c>
      <c r="C869" s="152" t="s">
        <v>643</v>
      </c>
      <c r="D869" s="151"/>
      <c r="E869" s="160" t="s">
        <v>369</v>
      </c>
    </row>
    <row r="870" spans="1:5" ht="121.5">
      <c r="A870" s="138" t="s">
        <v>198</v>
      </c>
      <c r="B870" s="139" t="s">
        <v>958</v>
      </c>
      <c r="C870" s="152" t="s">
        <v>643</v>
      </c>
      <c r="D870" s="151"/>
      <c r="E870" s="160" t="s">
        <v>369</v>
      </c>
    </row>
    <row r="871" spans="1:5" ht="121.5">
      <c r="A871" s="138" t="s">
        <v>198</v>
      </c>
      <c r="B871" s="139" t="s">
        <v>959</v>
      </c>
      <c r="C871" s="152" t="s">
        <v>643</v>
      </c>
      <c r="D871" s="151"/>
      <c r="E871" s="159"/>
    </row>
    <row r="872" spans="1:5" ht="121.5">
      <c r="A872" s="138" t="s">
        <v>202</v>
      </c>
      <c r="B872" s="139" t="s">
        <v>960</v>
      </c>
      <c r="C872" s="152" t="s">
        <v>643</v>
      </c>
      <c r="D872" s="141"/>
      <c r="E872" s="159"/>
    </row>
    <row r="873" spans="1:5" ht="121.5">
      <c r="A873" s="138" t="s">
        <v>202</v>
      </c>
      <c r="B873" s="139" t="s">
        <v>851</v>
      </c>
      <c r="C873" s="152" t="s">
        <v>643</v>
      </c>
      <c r="D873" s="141"/>
      <c r="E873" s="159"/>
    </row>
    <row r="874" spans="1:5" ht="121.5">
      <c r="A874" s="138" t="s">
        <v>377</v>
      </c>
      <c r="B874" s="139" t="s">
        <v>961</v>
      </c>
      <c r="C874" s="152" t="s">
        <v>643</v>
      </c>
      <c r="D874" s="145"/>
      <c r="E874" s="159"/>
    </row>
    <row r="875" spans="1:5" ht="121.5">
      <c r="A875" s="138" t="s">
        <v>377</v>
      </c>
      <c r="B875" s="139" t="s">
        <v>770</v>
      </c>
      <c r="C875" s="152" t="s">
        <v>643</v>
      </c>
      <c r="D875" s="145"/>
      <c r="E875" s="159"/>
    </row>
    <row r="876" spans="1:5" ht="121.5">
      <c r="A876" s="138" t="s">
        <v>377</v>
      </c>
      <c r="B876" s="139" t="s">
        <v>771</v>
      </c>
      <c r="C876" s="152" t="s">
        <v>643</v>
      </c>
      <c r="D876" s="145"/>
      <c r="E876" s="159"/>
    </row>
    <row r="877" spans="1:5" ht="121.5">
      <c r="A877" s="138" t="s">
        <v>377</v>
      </c>
      <c r="B877" s="139" t="s">
        <v>772</v>
      </c>
      <c r="C877" s="152" t="s">
        <v>643</v>
      </c>
      <c r="D877" s="145"/>
      <c r="E877" s="159"/>
    </row>
    <row r="878" spans="1:5" ht="121.5">
      <c r="A878" s="138" t="s">
        <v>377</v>
      </c>
      <c r="B878" s="139" t="s">
        <v>774</v>
      </c>
      <c r="C878" s="152" t="s">
        <v>643</v>
      </c>
      <c r="D878" s="145"/>
      <c r="E878" s="159"/>
    </row>
    <row r="879" spans="1:5" ht="121.5">
      <c r="A879" s="138" t="s">
        <v>377</v>
      </c>
      <c r="B879" s="139" t="s">
        <v>962</v>
      </c>
      <c r="C879" s="152" t="s">
        <v>643</v>
      </c>
      <c r="D879" s="145"/>
      <c r="E879" s="159"/>
    </row>
    <row r="880" spans="1:5" ht="121.5">
      <c r="A880" s="138" t="s">
        <v>377</v>
      </c>
      <c r="B880" s="139" t="s">
        <v>963</v>
      </c>
      <c r="C880" s="152" t="s">
        <v>643</v>
      </c>
      <c r="D880" s="145"/>
      <c r="E880" s="159"/>
    </row>
    <row r="881" spans="1:5" ht="121.5">
      <c r="A881" s="138" t="s">
        <v>377</v>
      </c>
      <c r="B881" s="139" t="s">
        <v>777</v>
      </c>
      <c r="C881" s="152" t="s">
        <v>643</v>
      </c>
      <c r="D881" s="145"/>
      <c r="E881" s="159"/>
    </row>
    <row r="882" spans="1:5" ht="121.5">
      <c r="A882" s="138" t="s">
        <v>964</v>
      </c>
      <c r="B882" s="139" t="s">
        <v>965</v>
      </c>
      <c r="C882" s="152" t="s">
        <v>643</v>
      </c>
      <c r="D882" s="138"/>
      <c r="E882" s="159"/>
    </row>
    <row r="883" spans="1:5" ht="121.5">
      <c r="A883" s="138" t="s">
        <v>964</v>
      </c>
      <c r="B883" s="139" t="s">
        <v>966</v>
      </c>
      <c r="C883" s="152" t="s">
        <v>643</v>
      </c>
      <c r="D883" s="138"/>
      <c r="E883" s="159"/>
    </row>
    <row r="884" spans="1:5" ht="121.5">
      <c r="A884" s="138" t="s">
        <v>964</v>
      </c>
      <c r="B884" s="139" t="s">
        <v>967</v>
      </c>
      <c r="C884" s="152" t="s">
        <v>643</v>
      </c>
      <c r="D884" s="154"/>
      <c r="E884" s="159"/>
    </row>
    <row r="885" spans="1:5" ht="121.5">
      <c r="A885" s="138" t="s">
        <v>964</v>
      </c>
      <c r="B885" s="139" t="s">
        <v>968</v>
      </c>
      <c r="C885" s="152" t="s">
        <v>643</v>
      </c>
      <c r="D885" s="154"/>
      <c r="E885" s="159"/>
    </row>
    <row r="886" spans="1:5" ht="121.5">
      <c r="A886" s="138" t="s">
        <v>964</v>
      </c>
      <c r="B886" s="139" t="s">
        <v>969</v>
      </c>
      <c r="C886" s="152" t="s">
        <v>643</v>
      </c>
      <c r="D886" s="138"/>
      <c r="E886" s="159"/>
    </row>
    <row r="887" spans="1:5" ht="121.5">
      <c r="A887" s="138" t="s">
        <v>964</v>
      </c>
      <c r="B887" s="139" t="s">
        <v>970</v>
      </c>
      <c r="C887" s="152" t="s">
        <v>643</v>
      </c>
      <c r="D887" s="138"/>
      <c r="E887" s="159"/>
    </row>
    <row r="888" spans="1:5" ht="121.5">
      <c r="A888" s="138" t="s">
        <v>964</v>
      </c>
      <c r="B888" s="139" t="s">
        <v>971</v>
      </c>
      <c r="C888" s="152" t="s">
        <v>643</v>
      </c>
      <c r="D888" s="138"/>
      <c r="E888" s="159"/>
    </row>
    <row r="889" spans="1:5" ht="121.5">
      <c r="A889" s="138" t="s">
        <v>964</v>
      </c>
      <c r="B889" s="139" t="s">
        <v>972</v>
      </c>
      <c r="C889" s="152" t="s">
        <v>643</v>
      </c>
      <c r="D889" s="138"/>
      <c r="E889" s="159"/>
    </row>
    <row r="890" spans="1:5" ht="121.5">
      <c r="A890" s="138" t="s">
        <v>205</v>
      </c>
      <c r="B890" s="139" t="s">
        <v>836</v>
      </c>
      <c r="C890" s="152" t="s">
        <v>643</v>
      </c>
      <c r="D890" s="141"/>
      <c r="E890" s="159"/>
    </row>
    <row r="891" spans="1:5" ht="121.5">
      <c r="A891" s="138" t="s">
        <v>205</v>
      </c>
      <c r="B891" s="139" t="s">
        <v>858</v>
      </c>
      <c r="C891" s="152" t="s">
        <v>643</v>
      </c>
      <c r="D891" s="141"/>
      <c r="E891" s="159"/>
    </row>
    <row r="892" spans="1:5" ht="121.5">
      <c r="A892" s="138" t="s">
        <v>205</v>
      </c>
      <c r="B892" s="139" t="s">
        <v>867</v>
      </c>
      <c r="C892" s="152" t="s">
        <v>643</v>
      </c>
      <c r="D892" s="141"/>
      <c r="E892" s="159"/>
    </row>
    <row r="893" spans="1:5" ht="121.5">
      <c r="A893" s="138" t="s">
        <v>205</v>
      </c>
      <c r="B893" s="139" t="s">
        <v>869</v>
      </c>
      <c r="C893" s="152" t="s">
        <v>643</v>
      </c>
      <c r="D893" s="141"/>
      <c r="E893" s="159"/>
    </row>
    <row r="894" spans="1:5" ht="121.5">
      <c r="A894" s="138" t="s">
        <v>205</v>
      </c>
      <c r="B894" s="139" t="s">
        <v>870</v>
      </c>
      <c r="C894" s="152" t="s">
        <v>643</v>
      </c>
      <c r="D894" s="141"/>
      <c r="E894" s="159"/>
    </row>
    <row r="895" spans="1:5" ht="121.5">
      <c r="A895" s="138" t="s">
        <v>205</v>
      </c>
      <c r="B895" s="139" t="s">
        <v>872</v>
      </c>
      <c r="C895" s="152" t="s">
        <v>643</v>
      </c>
      <c r="D895" s="141"/>
      <c r="E895" s="159"/>
    </row>
    <row r="896" spans="1:5" ht="121.5">
      <c r="A896" s="138" t="s">
        <v>205</v>
      </c>
      <c r="B896" s="139" t="s">
        <v>873</v>
      </c>
      <c r="C896" s="152" t="s">
        <v>643</v>
      </c>
      <c r="D896" s="141"/>
      <c r="E896" s="159"/>
    </row>
    <row r="897" spans="1:5" ht="121.5">
      <c r="A897" s="138" t="s">
        <v>205</v>
      </c>
      <c r="B897" s="139" t="s">
        <v>875</v>
      </c>
      <c r="C897" s="152" t="s">
        <v>643</v>
      </c>
      <c r="D897" s="141"/>
      <c r="E897" s="159"/>
    </row>
    <row r="898" spans="1:5" ht="121.5">
      <c r="A898" s="138" t="s">
        <v>205</v>
      </c>
      <c r="B898" s="139" t="s">
        <v>876</v>
      </c>
      <c r="C898" s="152" t="s">
        <v>643</v>
      </c>
      <c r="D898" s="141"/>
      <c r="E898" s="159"/>
    </row>
    <row r="899" spans="1:5" ht="121.5">
      <c r="A899" s="138" t="s">
        <v>205</v>
      </c>
      <c r="B899" s="139" t="s">
        <v>877</v>
      </c>
      <c r="C899" s="152" t="s">
        <v>643</v>
      </c>
      <c r="D899" s="141"/>
      <c r="E899" s="159"/>
    </row>
    <row r="900" spans="1:5" ht="121.5">
      <c r="A900" s="138" t="s">
        <v>205</v>
      </c>
      <c r="B900" s="139" t="s">
        <v>878</v>
      </c>
      <c r="C900" s="152" t="s">
        <v>643</v>
      </c>
      <c r="D900" s="141"/>
      <c r="E900" s="159"/>
    </row>
    <row r="901" spans="1:5" ht="121.5">
      <c r="A901" s="138" t="s">
        <v>205</v>
      </c>
      <c r="B901" s="139" t="s">
        <v>973</v>
      </c>
      <c r="C901" s="152" t="s">
        <v>643</v>
      </c>
      <c r="D901" s="141"/>
      <c r="E901" s="159"/>
    </row>
    <row r="902" spans="1:5" ht="121.5">
      <c r="A902" s="138" t="s">
        <v>205</v>
      </c>
      <c r="B902" s="139" t="s">
        <v>974</v>
      </c>
      <c r="C902" s="152" t="s">
        <v>643</v>
      </c>
      <c r="D902" s="141"/>
      <c r="E902" s="159"/>
    </row>
    <row r="903" spans="1:5" ht="121.5">
      <c r="A903" s="138" t="s">
        <v>205</v>
      </c>
      <c r="B903" s="139" t="s">
        <v>975</v>
      </c>
      <c r="C903" s="152" t="s">
        <v>643</v>
      </c>
      <c r="D903" s="141"/>
      <c r="E903" s="159"/>
    </row>
    <row r="904" spans="1:5" ht="121.5">
      <c r="A904" s="138" t="s">
        <v>205</v>
      </c>
      <c r="B904" s="139" t="s">
        <v>879</v>
      </c>
      <c r="C904" s="152" t="s">
        <v>643</v>
      </c>
      <c r="D904" s="141"/>
      <c r="E904" s="159"/>
    </row>
    <row r="905" spans="1:5" ht="121.5">
      <c r="A905" s="138" t="s">
        <v>205</v>
      </c>
      <c r="B905" s="139" t="s">
        <v>882</v>
      </c>
      <c r="C905" s="152" t="s">
        <v>643</v>
      </c>
      <c r="D905" s="141"/>
      <c r="E905" s="159"/>
    </row>
    <row r="906" spans="1:5" ht="121.5">
      <c r="A906" s="138" t="s">
        <v>205</v>
      </c>
      <c r="B906" s="139" t="s">
        <v>887</v>
      </c>
      <c r="C906" s="152" t="s">
        <v>643</v>
      </c>
      <c r="D906" s="141"/>
      <c r="E906" s="159"/>
    </row>
    <row r="907" spans="1:5" ht="121.5">
      <c r="A907" s="138" t="s">
        <v>205</v>
      </c>
      <c r="B907" s="153" t="s">
        <v>976</v>
      </c>
      <c r="C907" s="152" t="s">
        <v>643</v>
      </c>
      <c r="D907" s="141"/>
      <c r="E907" s="159"/>
    </row>
    <row r="908" spans="1:5" ht="67.5">
      <c r="A908" s="138" t="s">
        <v>173</v>
      </c>
      <c r="B908" s="139" t="s">
        <v>977</v>
      </c>
      <c r="C908" s="140" t="s">
        <v>978</v>
      </c>
      <c r="D908" s="137"/>
      <c r="E908" s="159"/>
    </row>
    <row r="909" spans="1:5" ht="67.5">
      <c r="A909" s="138" t="s">
        <v>176</v>
      </c>
      <c r="B909" s="139" t="s">
        <v>979</v>
      </c>
      <c r="C909" s="140" t="s">
        <v>980</v>
      </c>
      <c r="D909" s="142"/>
      <c r="E909" s="159"/>
    </row>
    <row r="910" spans="1:5" ht="40.5">
      <c r="A910" s="138" t="s">
        <v>176</v>
      </c>
      <c r="B910" s="139" t="s">
        <v>981</v>
      </c>
      <c r="C910" s="140" t="s">
        <v>980</v>
      </c>
      <c r="D910" s="142"/>
      <c r="E910" s="159"/>
    </row>
    <row r="911" spans="1:5" ht="40.5">
      <c r="A911" s="138" t="s">
        <v>176</v>
      </c>
      <c r="B911" s="139" t="s">
        <v>982</v>
      </c>
      <c r="C911" s="140" t="s">
        <v>983</v>
      </c>
      <c r="D911" s="142"/>
      <c r="E911" s="159"/>
    </row>
    <row r="912" spans="1:5" ht="108">
      <c r="A912" s="138" t="s">
        <v>173</v>
      </c>
      <c r="B912" s="139" t="s">
        <v>984</v>
      </c>
      <c r="C912" s="152" t="s">
        <v>985</v>
      </c>
      <c r="D912" s="137"/>
      <c r="E912" s="159"/>
    </row>
    <row r="913" spans="1:5" ht="108">
      <c r="A913" s="138" t="s">
        <v>173</v>
      </c>
      <c r="B913" s="139" t="s">
        <v>986</v>
      </c>
      <c r="C913" s="152" t="s">
        <v>985</v>
      </c>
      <c r="D913" s="137"/>
      <c r="E913" s="159"/>
    </row>
    <row r="914" spans="1:5" ht="94.5">
      <c r="A914" s="138" t="s">
        <v>180</v>
      </c>
      <c r="B914" s="136" t="s">
        <v>987</v>
      </c>
      <c r="C914" s="152" t="s">
        <v>985</v>
      </c>
      <c r="D914" s="143"/>
      <c r="E914" s="159"/>
    </row>
    <row r="915" spans="1:5" ht="94.5">
      <c r="A915" s="138" t="s">
        <v>182</v>
      </c>
      <c r="B915" s="139" t="s">
        <v>988</v>
      </c>
      <c r="C915" s="152" t="s">
        <v>985</v>
      </c>
      <c r="D915" s="138"/>
      <c r="E915" s="159"/>
    </row>
    <row r="916" spans="1:5" ht="94.5">
      <c r="A916" s="138" t="s">
        <v>186</v>
      </c>
      <c r="B916" s="139" t="s">
        <v>979</v>
      </c>
      <c r="C916" s="152" t="s">
        <v>985</v>
      </c>
      <c r="D916" s="141"/>
      <c r="E916" s="159"/>
    </row>
    <row r="917" spans="1:5" ht="94.5">
      <c r="A917" s="138" t="s">
        <v>240</v>
      </c>
      <c r="B917" s="155" t="s">
        <v>989</v>
      </c>
      <c r="C917" s="152" t="s">
        <v>985</v>
      </c>
      <c r="D917" s="138"/>
      <c r="E917" s="159"/>
    </row>
    <row r="918" spans="1:5" ht="94.5">
      <c r="A918" s="138" t="s">
        <v>240</v>
      </c>
      <c r="B918" s="139" t="s">
        <v>990</v>
      </c>
      <c r="C918" s="152" t="s">
        <v>985</v>
      </c>
      <c r="D918" s="138"/>
      <c r="E918" s="159"/>
    </row>
    <row r="919" spans="1:5" ht="94.5">
      <c r="A919" s="138" t="s">
        <v>198</v>
      </c>
      <c r="B919" s="139" t="s">
        <v>991</v>
      </c>
      <c r="C919" s="140" t="s">
        <v>992</v>
      </c>
      <c r="D919" s="145"/>
      <c r="E919" s="159"/>
    </row>
    <row r="920" spans="1:5" ht="67.5">
      <c r="A920" s="138" t="s">
        <v>205</v>
      </c>
      <c r="B920" s="139" t="s">
        <v>993</v>
      </c>
      <c r="C920" s="140" t="s">
        <v>994</v>
      </c>
      <c r="D920" s="141"/>
      <c r="E920" s="159"/>
    </row>
    <row r="921" spans="1:5" ht="81">
      <c r="A921" s="138" t="s">
        <v>205</v>
      </c>
      <c r="B921" s="139" t="s">
        <v>995</v>
      </c>
      <c r="C921" s="140" t="s">
        <v>994</v>
      </c>
      <c r="D921" s="141"/>
      <c r="E921" s="159"/>
    </row>
    <row r="922" spans="1:5" ht="54">
      <c r="A922" s="138" t="s">
        <v>173</v>
      </c>
      <c r="B922" s="139" t="s">
        <v>996</v>
      </c>
      <c r="C922" s="140" t="s">
        <v>997</v>
      </c>
      <c r="D922" s="137"/>
      <c r="E922" s="159"/>
    </row>
    <row r="923" spans="1:5" ht="40.5">
      <c r="A923" s="138" t="s">
        <v>173</v>
      </c>
      <c r="B923" s="139" t="s">
        <v>998</v>
      </c>
      <c r="C923" s="140" t="s">
        <v>997</v>
      </c>
      <c r="D923" s="137"/>
      <c r="E923" s="159"/>
    </row>
    <row r="924" spans="1:5" ht="51.75">
      <c r="A924" s="138" t="s">
        <v>173</v>
      </c>
      <c r="B924" s="138" t="s">
        <v>999</v>
      </c>
      <c r="C924" s="140" t="s">
        <v>997</v>
      </c>
      <c r="D924" s="137"/>
      <c r="E924" s="159"/>
    </row>
    <row r="925" spans="1:5" ht="40.5">
      <c r="A925" s="138" t="s">
        <v>964</v>
      </c>
      <c r="B925" s="139" t="s">
        <v>1000</v>
      </c>
      <c r="C925" s="140" t="s">
        <v>997</v>
      </c>
      <c r="D925" s="138"/>
      <c r="E925" s="159"/>
    </row>
    <row r="926" spans="1:5" ht="40.5">
      <c r="A926" s="138" t="s">
        <v>964</v>
      </c>
      <c r="B926" s="139" t="s">
        <v>1001</v>
      </c>
      <c r="C926" s="140" t="s">
        <v>997</v>
      </c>
      <c r="D926" s="138"/>
      <c r="E926" s="159"/>
    </row>
    <row r="927" spans="1:5" ht="40.5">
      <c r="A927" s="138" t="s">
        <v>964</v>
      </c>
      <c r="B927" s="139" t="s">
        <v>1002</v>
      </c>
      <c r="C927" s="140" t="s">
        <v>997</v>
      </c>
      <c r="D927" s="138"/>
      <c r="E927" s="159"/>
    </row>
    <row r="928" spans="1:5" ht="67.5">
      <c r="A928" s="138" t="s">
        <v>186</v>
      </c>
      <c r="B928" s="139" t="s">
        <v>1003</v>
      </c>
      <c r="C928" s="140" t="s">
        <v>1004</v>
      </c>
      <c r="D928" s="141"/>
      <c r="E928" s="159"/>
    </row>
    <row r="929" spans="1:5" ht="54">
      <c r="A929" s="138" t="s">
        <v>186</v>
      </c>
      <c r="B929" s="139" t="s">
        <v>1005</v>
      </c>
      <c r="C929" s="140" t="s">
        <v>1004</v>
      </c>
      <c r="D929" s="141"/>
      <c r="E929" s="159"/>
    </row>
    <row r="930" spans="1:5" ht="81">
      <c r="A930" s="138" t="s">
        <v>186</v>
      </c>
      <c r="B930" s="139" t="s">
        <v>1006</v>
      </c>
      <c r="C930" s="140" t="s">
        <v>1004</v>
      </c>
      <c r="D930" s="141"/>
      <c r="E930" s="159"/>
    </row>
    <row r="931" spans="1:5" ht="67.5">
      <c r="A931" s="138" t="s">
        <v>186</v>
      </c>
      <c r="B931" s="139" t="s">
        <v>1007</v>
      </c>
      <c r="C931" s="140" t="s">
        <v>1004</v>
      </c>
      <c r="D931" s="141"/>
      <c r="E931" s="159"/>
    </row>
    <row r="932" spans="1:5" ht="67.5">
      <c r="A932" s="138" t="s">
        <v>186</v>
      </c>
      <c r="B932" s="139" t="s">
        <v>1008</v>
      </c>
      <c r="C932" s="140" t="s">
        <v>1004</v>
      </c>
      <c r="D932" s="141"/>
      <c r="E932" s="159"/>
    </row>
    <row r="933" spans="1:5" ht="40.5">
      <c r="A933" s="138" t="s">
        <v>168</v>
      </c>
      <c r="B933" s="139" t="s">
        <v>1009</v>
      </c>
      <c r="C933" s="140" t="s">
        <v>1004</v>
      </c>
      <c r="D933" s="141"/>
      <c r="E933" s="159"/>
    </row>
    <row r="934" spans="1:5" ht="94.5">
      <c r="A934" s="138" t="s">
        <v>168</v>
      </c>
      <c r="B934" s="144" t="s">
        <v>1010</v>
      </c>
      <c r="C934" s="140" t="s">
        <v>1004</v>
      </c>
      <c r="D934" s="141"/>
      <c r="E934" s="159"/>
    </row>
    <row r="935" spans="1:5" ht="81">
      <c r="A935" s="138" t="s">
        <v>168</v>
      </c>
      <c r="B935" s="139" t="s">
        <v>1011</v>
      </c>
      <c r="C935" s="140" t="s">
        <v>1004</v>
      </c>
      <c r="D935" s="141"/>
      <c r="E935" s="159"/>
    </row>
    <row r="936" spans="1:5" ht="94.5">
      <c r="A936" s="138" t="s">
        <v>168</v>
      </c>
      <c r="B936" s="139" t="s">
        <v>1012</v>
      </c>
      <c r="C936" s="140" t="s">
        <v>1004</v>
      </c>
      <c r="D936" s="141"/>
      <c r="E936" s="159"/>
    </row>
    <row r="937" spans="1:5" ht="54">
      <c r="A937" s="138" t="s">
        <v>168</v>
      </c>
      <c r="B937" s="139" t="s">
        <v>1013</v>
      </c>
      <c r="C937" s="140" t="s">
        <v>1004</v>
      </c>
      <c r="D937" s="141"/>
      <c r="E937" s="159"/>
    </row>
    <row r="938" spans="1:5" ht="67.5">
      <c r="A938" s="138" t="s">
        <v>168</v>
      </c>
      <c r="B938" s="139" t="s">
        <v>1014</v>
      </c>
      <c r="C938" s="140" t="s">
        <v>1004</v>
      </c>
      <c r="D938" s="141"/>
      <c r="E938" s="159"/>
    </row>
    <row r="939" spans="1:5" ht="67.5">
      <c r="A939" s="138" t="s">
        <v>168</v>
      </c>
      <c r="B939" s="139" t="s">
        <v>1015</v>
      </c>
      <c r="C939" s="140" t="s">
        <v>1004</v>
      </c>
      <c r="D939" s="141"/>
      <c r="E939" s="159"/>
    </row>
    <row r="940" spans="1:5" ht="67.5">
      <c r="A940" s="138" t="s">
        <v>168</v>
      </c>
      <c r="B940" s="139" t="s">
        <v>1016</v>
      </c>
      <c r="C940" s="140" t="s">
        <v>1004</v>
      </c>
      <c r="D940" s="141"/>
      <c r="E940" s="159"/>
    </row>
    <row r="941" spans="1:5" ht="40.5">
      <c r="A941" s="138" t="s">
        <v>168</v>
      </c>
      <c r="B941" s="139" t="s">
        <v>1017</v>
      </c>
      <c r="C941" s="140" t="s">
        <v>1004</v>
      </c>
      <c r="D941" s="141"/>
      <c r="E941" s="159"/>
    </row>
    <row r="942" spans="1:5" ht="40.5">
      <c r="A942" s="138" t="s">
        <v>168</v>
      </c>
      <c r="B942" s="139" t="s">
        <v>1018</v>
      </c>
      <c r="C942" s="140" t="s">
        <v>1004</v>
      </c>
      <c r="D942" s="141"/>
      <c r="E942" s="159"/>
    </row>
    <row r="943" spans="1:5" ht="54">
      <c r="A943" s="138" t="s">
        <v>168</v>
      </c>
      <c r="B943" s="139" t="s">
        <v>1019</v>
      </c>
      <c r="C943" s="140" t="s">
        <v>1004</v>
      </c>
      <c r="D943" s="141"/>
      <c r="E943" s="159"/>
    </row>
    <row r="944" spans="1:5" ht="54">
      <c r="A944" s="138" t="s">
        <v>168</v>
      </c>
      <c r="B944" s="139" t="s">
        <v>1020</v>
      </c>
      <c r="C944" s="140" t="s">
        <v>1004</v>
      </c>
      <c r="D944" s="141"/>
      <c r="E944" s="159"/>
    </row>
    <row r="945" spans="1:5" ht="67.5">
      <c r="A945" s="138" t="s">
        <v>168</v>
      </c>
      <c r="B945" s="139" t="s">
        <v>1021</v>
      </c>
      <c r="C945" s="140" t="s">
        <v>1004</v>
      </c>
      <c r="D945" s="141"/>
      <c r="E945" s="159"/>
    </row>
    <row r="946" spans="1:5" ht="54">
      <c r="A946" s="138" t="s">
        <v>168</v>
      </c>
      <c r="B946" s="139" t="s">
        <v>1022</v>
      </c>
      <c r="C946" s="140" t="s">
        <v>1004</v>
      </c>
      <c r="D946" s="141"/>
      <c r="E946" s="159"/>
    </row>
    <row r="947" spans="1:5" ht="54">
      <c r="A947" s="138" t="s">
        <v>168</v>
      </c>
      <c r="B947" s="139" t="s">
        <v>1023</v>
      </c>
      <c r="C947" s="140" t="s">
        <v>1004</v>
      </c>
      <c r="D947" s="141"/>
      <c r="E947" s="159"/>
    </row>
    <row r="948" spans="1:5" ht="67.5">
      <c r="A948" s="138" t="s">
        <v>168</v>
      </c>
      <c r="B948" s="139" t="s">
        <v>1024</v>
      </c>
      <c r="C948" s="140" t="s">
        <v>1004</v>
      </c>
      <c r="D948" s="141"/>
      <c r="E948" s="159"/>
    </row>
    <row r="949" spans="1:5" ht="67.5">
      <c r="A949" s="138" t="s">
        <v>168</v>
      </c>
      <c r="B949" s="139" t="s">
        <v>1025</v>
      </c>
      <c r="C949" s="140" t="s">
        <v>1004</v>
      </c>
      <c r="D949" s="141"/>
      <c r="E949" s="159"/>
    </row>
    <row r="950" spans="1:5" ht="40.5">
      <c r="A950" s="138" t="s">
        <v>168</v>
      </c>
      <c r="B950" s="139" t="s">
        <v>1026</v>
      </c>
      <c r="C950" s="140" t="s">
        <v>1004</v>
      </c>
      <c r="D950" s="141"/>
      <c r="E950" s="159"/>
    </row>
    <row r="951" spans="1:5" ht="81">
      <c r="A951" s="138" t="s">
        <v>377</v>
      </c>
      <c r="B951" s="139" t="s">
        <v>1027</v>
      </c>
      <c r="C951" s="140" t="s">
        <v>1028</v>
      </c>
      <c r="D951" s="145"/>
      <c r="E951" s="159"/>
    </row>
    <row r="952" spans="1:5" ht="108">
      <c r="A952" s="138" t="s">
        <v>377</v>
      </c>
      <c r="B952" s="139" t="s">
        <v>1029</v>
      </c>
      <c r="C952" s="140" t="s">
        <v>1028</v>
      </c>
      <c r="D952" s="145"/>
      <c r="E952" s="159"/>
    </row>
    <row r="953" spans="1:5" ht="67.5">
      <c r="A953" s="138" t="s">
        <v>377</v>
      </c>
      <c r="B953" s="139" t="s">
        <v>1024</v>
      </c>
      <c r="C953" s="140" t="s">
        <v>1028</v>
      </c>
      <c r="D953" s="145"/>
      <c r="E953" s="159"/>
    </row>
    <row r="954" spans="1:5" ht="108">
      <c r="A954" s="138" t="s">
        <v>964</v>
      </c>
      <c r="B954" s="139" t="s">
        <v>1030</v>
      </c>
      <c r="C954" s="140" t="s">
        <v>1028</v>
      </c>
      <c r="D954" s="138"/>
      <c r="E954" s="159"/>
    </row>
    <row r="955" spans="1:5" ht="67.5">
      <c r="A955" s="138" t="s">
        <v>964</v>
      </c>
      <c r="B955" s="139" t="s">
        <v>1031</v>
      </c>
      <c r="C955" s="140" t="s">
        <v>1028</v>
      </c>
      <c r="D955" s="138"/>
      <c r="E955" s="159"/>
    </row>
    <row r="956" spans="1:5" ht="81">
      <c r="A956" s="138" t="s">
        <v>186</v>
      </c>
      <c r="B956" s="139" t="s">
        <v>1032</v>
      </c>
      <c r="C956" s="152" t="s">
        <v>1033</v>
      </c>
      <c r="D956" s="141"/>
      <c r="E956" s="159"/>
    </row>
    <row r="957" spans="1:5" ht="81">
      <c r="A957" s="138" t="s">
        <v>186</v>
      </c>
      <c r="B957" s="139" t="s">
        <v>1034</v>
      </c>
      <c r="C957" s="152" t="s">
        <v>1033</v>
      </c>
      <c r="D957" s="141"/>
      <c r="E957" s="159"/>
    </row>
    <row r="958" spans="1:5" ht="81">
      <c r="A958" s="138" t="s">
        <v>186</v>
      </c>
      <c r="B958" s="139" t="s">
        <v>1035</v>
      </c>
      <c r="C958" s="152" t="s">
        <v>1033</v>
      </c>
      <c r="D958" s="141"/>
      <c r="E958" s="159"/>
    </row>
    <row r="959" spans="1:5" ht="81">
      <c r="A959" s="138" t="s">
        <v>168</v>
      </c>
      <c r="B959" s="139" t="s">
        <v>1036</v>
      </c>
      <c r="C959" s="152" t="s">
        <v>1033</v>
      </c>
      <c r="D959" s="141"/>
      <c r="E959" s="159"/>
    </row>
    <row r="960" spans="1:5" ht="81">
      <c r="A960" s="138" t="s">
        <v>196</v>
      </c>
      <c r="B960" s="139" t="s">
        <v>1037</v>
      </c>
      <c r="C960" s="152" t="s">
        <v>1033</v>
      </c>
      <c r="D960" s="141"/>
      <c r="E960" s="159"/>
    </row>
    <row r="961" spans="1:5" ht="81">
      <c r="A961" s="138" t="s">
        <v>240</v>
      </c>
      <c r="B961" s="139" t="s">
        <v>1038</v>
      </c>
      <c r="C961" s="152" t="s">
        <v>1033</v>
      </c>
      <c r="D961" s="138"/>
      <c r="E961" s="159"/>
    </row>
    <row r="962" spans="1:5" ht="81">
      <c r="A962" s="138" t="s">
        <v>198</v>
      </c>
      <c r="B962" s="139" t="s">
        <v>1037</v>
      </c>
      <c r="C962" s="152" t="s">
        <v>1033</v>
      </c>
      <c r="D962" s="145"/>
      <c r="E962" s="159"/>
    </row>
    <row r="963" spans="1:5" ht="54">
      <c r="A963" s="138" t="s">
        <v>186</v>
      </c>
      <c r="B963" s="139" t="s">
        <v>1039</v>
      </c>
      <c r="C963" s="140" t="s">
        <v>1040</v>
      </c>
      <c r="D963" s="141"/>
      <c r="E963" s="159"/>
    </row>
    <row r="964" spans="1:5" ht="38.25">
      <c r="A964" s="138" t="s">
        <v>168</v>
      </c>
      <c r="B964" s="139" t="s">
        <v>1041</v>
      </c>
      <c r="C964" s="140" t="s">
        <v>1040</v>
      </c>
      <c r="D964" s="141"/>
      <c r="E964" s="159"/>
    </row>
    <row r="965" spans="1:5" ht="67.5">
      <c r="A965" s="138" t="s">
        <v>168</v>
      </c>
      <c r="B965" s="139" t="s">
        <v>1042</v>
      </c>
      <c r="C965" s="140" t="s">
        <v>1040</v>
      </c>
      <c r="D965" s="141"/>
      <c r="E965" s="159"/>
    </row>
    <row r="966" spans="1:5" ht="54">
      <c r="A966" s="138" t="s">
        <v>168</v>
      </c>
      <c r="B966" s="139" t="s">
        <v>1039</v>
      </c>
      <c r="C966" s="140" t="s">
        <v>1040</v>
      </c>
      <c r="D966" s="141"/>
      <c r="E966" s="159"/>
    </row>
    <row r="967" spans="1:5" ht="38.25">
      <c r="A967" s="138" t="s">
        <v>168</v>
      </c>
      <c r="B967" s="139" t="s">
        <v>1043</v>
      </c>
      <c r="C967" s="140" t="s">
        <v>1040</v>
      </c>
      <c r="D967" s="141"/>
      <c r="E967" s="159"/>
    </row>
    <row r="968" spans="1:5" ht="135">
      <c r="A968" s="138" t="s">
        <v>198</v>
      </c>
      <c r="B968" s="139" t="s">
        <v>1044</v>
      </c>
      <c r="C968" s="140" t="s">
        <v>1040</v>
      </c>
      <c r="D968" s="151"/>
      <c r="E968" s="159"/>
    </row>
    <row r="969" spans="1:5" ht="54">
      <c r="A969" s="138" t="s">
        <v>198</v>
      </c>
      <c r="B969" s="139" t="s">
        <v>1045</v>
      </c>
      <c r="C969" s="140" t="s">
        <v>1040</v>
      </c>
      <c r="D969" s="151"/>
      <c r="E969" s="159"/>
    </row>
    <row r="970" spans="1:5" ht="40.5">
      <c r="A970" s="138" t="s">
        <v>198</v>
      </c>
      <c r="B970" s="139" t="s">
        <v>1046</v>
      </c>
      <c r="C970" s="140" t="s">
        <v>1040</v>
      </c>
      <c r="D970" s="151"/>
      <c r="E970" s="159"/>
    </row>
    <row r="971" spans="1:5" ht="67.5">
      <c r="A971" s="138" t="s">
        <v>173</v>
      </c>
      <c r="B971" s="139" t="s">
        <v>1047</v>
      </c>
      <c r="C971" s="140" t="s">
        <v>992</v>
      </c>
      <c r="D971" s="137"/>
      <c r="E971" s="159"/>
    </row>
    <row r="972" spans="1:5" ht="81">
      <c r="A972" s="138" t="s">
        <v>186</v>
      </c>
      <c r="B972" s="139" t="s">
        <v>1048</v>
      </c>
      <c r="C972" s="140" t="s">
        <v>992</v>
      </c>
      <c r="D972" s="141"/>
      <c r="E972" s="159"/>
    </row>
    <row r="973" spans="1:5" ht="81">
      <c r="A973" s="138" t="s">
        <v>186</v>
      </c>
      <c r="B973" s="139" t="s">
        <v>1049</v>
      </c>
      <c r="C973" s="140" t="s">
        <v>992</v>
      </c>
      <c r="D973" s="141"/>
      <c r="E973" s="159"/>
    </row>
    <row r="974" spans="1:5" ht="81">
      <c r="A974" s="138" t="s">
        <v>196</v>
      </c>
      <c r="B974" s="139" t="s">
        <v>1048</v>
      </c>
      <c r="C974" s="140" t="s">
        <v>992</v>
      </c>
      <c r="D974" s="141"/>
      <c r="E974" s="159"/>
    </row>
    <row r="975" spans="1:5" ht="81">
      <c r="A975" s="138" t="s">
        <v>196</v>
      </c>
      <c r="B975" s="139" t="s">
        <v>1049</v>
      </c>
      <c r="C975" s="140" t="s">
        <v>992</v>
      </c>
      <c r="D975" s="141"/>
      <c r="E975" s="159"/>
    </row>
    <row r="976" spans="1:5" ht="81">
      <c r="A976" s="138" t="s">
        <v>240</v>
      </c>
      <c r="B976" s="139" t="s">
        <v>1050</v>
      </c>
      <c r="C976" s="140" t="s">
        <v>992</v>
      </c>
      <c r="D976" s="142"/>
      <c r="E976" s="159"/>
    </row>
    <row r="977" spans="1:5" ht="54">
      <c r="A977" s="138" t="s">
        <v>240</v>
      </c>
      <c r="B977" s="139" t="s">
        <v>1051</v>
      </c>
      <c r="C977" s="140" t="s">
        <v>992</v>
      </c>
      <c r="D977" s="142"/>
      <c r="E977" s="159"/>
    </row>
    <row r="978" spans="1:5" ht="67.5">
      <c r="A978" s="138" t="s">
        <v>173</v>
      </c>
      <c r="B978" s="156" t="s">
        <v>1052</v>
      </c>
      <c r="C978" s="140" t="s">
        <v>1053</v>
      </c>
      <c r="D978" s="137"/>
      <c r="E978" s="159"/>
    </row>
    <row r="979" spans="1:5" ht="67.5">
      <c r="A979" s="138" t="s">
        <v>173</v>
      </c>
      <c r="B979" s="139" t="s">
        <v>1054</v>
      </c>
      <c r="C979" s="140" t="s">
        <v>1053</v>
      </c>
      <c r="D979" s="137"/>
      <c r="E979" s="159"/>
    </row>
    <row r="980" spans="1:5" ht="54">
      <c r="A980" s="138" t="s">
        <v>173</v>
      </c>
      <c r="B980" s="139" t="s">
        <v>1055</v>
      </c>
      <c r="C980" s="140" t="s">
        <v>1053</v>
      </c>
      <c r="D980" s="137"/>
      <c r="E980" s="159"/>
    </row>
    <row r="981" spans="1:5" ht="54">
      <c r="A981" s="138" t="s">
        <v>173</v>
      </c>
      <c r="B981" s="139" t="s">
        <v>1056</v>
      </c>
      <c r="C981" s="140" t="s">
        <v>1053</v>
      </c>
      <c r="D981" s="137"/>
      <c r="E981" s="159"/>
    </row>
    <row r="982" spans="1:5" ht="54">
      <c r="A982" s="138" t="s">
        <v>173</v>
      </c>
      <c r="B982" s="139" t="s">
        <v>1057</v>
      </c>
      <c r="C982" s="140" t="s">
        <v>1053</v>
      </c>
      <c r="D982" s="137"/>
      <c r="E982" s="159"/>
    </row>
    <row r="983" spans="1:5" ht="54">
      <c r="A983" s="138" t="s">
        <v>173</v>
      </c>
      <c r="B983" s="139" t="s">
        <v>1058</v>
      </c>
      <c r="C983" s="140" t="s">
        <v>1053</v>
      </c>
      <c r="D983" s="137"/>
      <c r="E983" s="159"/>
    </row>
    <row r="984" spans="1:5" ht="54">
      <c r="A984" s="138" t="s">
        <v>173</v>
      </c>
      <c r="B984" s="139" t="s">
        <v>1059</v>
      </c>
      <c r="C984" s="140" t="s">
        <v>1053</v>
      </c>
      <c r="D984" s="137"/>
      <c r="E984" s="159"/>
    </row>
    <row r="985" spans="1:5" ht="54">
      <c r="A985" s="138" t="s">
        <v>173</v>
      </c>
      <c r="B985" s="139" t="s">
        <v>1060</v>
      </c>
      <c r="C985" s="140" t="s">
        <v>1053</v>
      </c>
      <c r="D985" s="137"/>
      <c r="E985" s="159"/>
    </row>
    <row r="986" spans="1:5" ht="67.5">
      <c r="A986" s="138" t="s">
        <v>173</v>
      </c>
      <c r="B986" s="139" t="s">
        <v>1061</v>
      </c>
      <c r="C986" s="140" t="s">
        <v>1053</v>
      </c>
      <c r="D986" s="137"/>
      <c r="E986" s="159"/>
    </row>
    <row r="987" spans="1:5" ht="54">
      <c r="A987" s="138" t="s">
        <v>173</v>
      </c>
      <c r="B987" s="139" t="s">
        <v>1062</v>
      </c>
      <c r="C987" s="140" t="s">
        <v>1053</v>
      </c>
      <c r="D987" s="137"/>
      <c r="E987" s="159"/>
    </row>
    <row r="988" spans="1:5" ht="54">
      <c r="A988" s="138" t="s">
        <v>173</v>
      </c>
      <c r="B988" s="139" t="s">
        <v>1063</v>
      </c>
      <c r="C988" s="140" t="s">
        <v>1053</v>
      </c>
      <c r="D988" s="137"/>
      <c r="E988" s="159"/>
    </row>
    <row r="989" spans="1:5" ht="40.5">
      <c r="A989" s="138" t="s">
        <v>173</v>
      </c>
      <c r="B989" s="139" t="s">
        <v>1064</v>
      </c>
      <c r="C989" s="140" t="s">
        <v>1053</v>
      </c>
      <c r="D989" s="137"/>
      <c r="E989" s="159"/>
    </row>
    <row r="990" spans="1:5" ht="40.5">
      <c r="A990" s="138" t="s">
        <v>173</v>
      </c>
      <c r="B990" s="139" t="s">
        <v>1065</v>
      </c>
      <c r="C990" s="140" t="s">
        <v>1053</v>
      </c>
      <c r="D990" s="137"/>
      <c r="E990" s="159"/>
    </row>
    <row r="991" spans="1:5" ht="67.5">
      <c r="A991" s="138" t="s">
        <v>173</v>
      </c>
      <c r="B991" s="139" t="s">
        <v>1066</v>
      </c>
      <c r="C991" s="140" t="s">
        <v>1053</v>
      </c>
      <c r="D991" s="137"/>
      <c r="E991" s="159"/>
    </row>
    <row r="992" spans="1:5" ht="40.5">
      <c r="A992" s="138" t="s">
        <v>173</v>
      </c>
      <c r="B992" s="139" t="s">
        <v>1067</v>
      </c>
      <c r="C992" s="140" t="s">
        <v>1053</v>
      </c>
      <c r="D992" s="137"/>
      <c r="E992" s="159"/>
    </row>
    <row r="993" spans="1:5" ht="40.5">
      <c r="A993" s="138" t="s">
        <v>173</v>
      </c>
      <c r="B993" s="139" t="s">
        <v>1068</v>
      </c>
      <c r="C993" s="140" t="s">
        <v>1053</v>
      </c>
      <c r="D993" s="137"/>
      <c r="E993" s="159"/>
    </row>
    <row r="994" spans="1:5" ht="67.5">
      <c r="A994" s="138" t="s">
        <v>173</v>
      </c>
      <c r="B994" s="139" t="s">
        <v>1069</v>
      </c>
      <c r="C994" s="140" t="s">
        <v>1053</v>
      </c>
      <c r="D994" s="137"/>
      <c r="E994" s="159"/>
    </row>
    <row r="995" spans="1:5" ht="54">
      <c r="A995" s="138" t="s">
        <v>173</v>
      </c>
      <c r="B995" s="139" t="s">
        <v>1070</v>
      </c>
      <c r="C995" s="140" t="s">
        <v>1053</v>
      </c>
      <c r="D995" s="137"/>
      <c r="E995" s="159"/>
    </row>
    <row r="996" spans="1:5" ht="67.5">
      <c r="A996" s="138" t="s">
        <v>173</v>
      </c>
      <c r="B996" s="139" t="s">
        <v>1071</v>
      </c>
      <c r="C996" s="140" t="s">
        <v>1053</v>
      </c>
      <c r="D996" s="137"/>
      <c r="E996" s="159"/>
    </row>
    <row r="997" spans="1:5" ht="54">
      <c r="A997" s="138" t="s">
        <v>173</v>
      </c>
      <c r="B997" s="139" t="s">
        <v>1072</v>
      </c>
      <c r="C997" s="140" t="s">
        <v>1053</v>
      </c>
      <c r="D997" s="137"/>
      <c r="E997" s="159"/>
    </row>
    <row r="998" spans="1:5" ht="40.5">
      <c r="A998" s="138" t="s">
        <v>173</v>
      </c>
      <c r="B998" s="139" t="s">
        <v>1073</v>
      </c>
      <c r="C998" s="140" t="s">
        <v>1053</v>
      </c>
      <c r="D998" s="137"/>
      <c r="E998" s="159"/>
    </row>
    <row r="999" spans="1:5" ht="54">
      <c r="A999" s="138" t="s">
        <v>173</v>
      </c>
      <c r="B999" s="139" t="s">
        <v>1074</v>
      </c>
      <c r="C999" s="140" t="s">
        <v>1053</v>
      </c>
      <c r="D999" s="137"/>
      <c r="E999" s="159"/>
    </row>
    <row r="1000" spans="1:5" ht="54">
      <c r="A1000" s="138" t="s">
        <v>173</v>
      </c>
      <c r="B1000" s="139" t="s">
        <v>1075</v>
      </c>
      <c r="C1000" s="140" t="s">
        <v>1053</v>
      </c>
      <c r="D1000" s="137"/>
      <c r="E1000" s="159"/>
    </row>
    <row r="1001" spans="1:5" ht="40.5">
      <c r="A1001" s="138" t="s">
        <v>173</v>
      </c>
      <c r="B1001" s="139" t="s">
        <v>1076</v>
      </c>
      <c r="C1001" s="140" t="s">
        <v>1053</v>
      </c>
      <c r="D1001" s="137"/>
      <c r="E1001" s="159"/>
    </row>
    <row r="1002" spans="1:5" ht="54">
      <c r="A1002" s="138" t="s">
        <v>173</v>
      </c>
      <c r="B1002" s="139" t="s">
        <v>1077</v>
      </c>
      <c r="C1002" s="140" t="s">
        <v>1053</v>
      </c>
      <c r="D1002" s="137"/>
      <c r="E1002" s="159"/>
    </row>
    <row r="1003" spans="1:5" ht="81">
      <c r="A1003" s="138" t="s">
        <v>173</v>
      </c>
      <c r="B1003" s="139" t="s">
        <v>1078</v>
      </c>
      <c r="C1003" s="140" t="s">
        <v>1053</v>
      </c>
      <c r="D1003" s="137"/>
      <c r="E1003" s="159"/>
    </row>
    <row r="1004" spans="1:5" ht="67.5">
      <c r="A1004" s="138" t="s">
        <v>173</v>
      </c>
      <c r="B1004" s="139" t="s">
        <v>1079</v>
      </c>
      <c r="C1004" s="140" t="s">
        <v>1053</v>
      </c>
      <c r="D1004" s="137"/>
      <c r="E1004" s="159"/>
    </row>
    <row r="1005" spans="1:5" ht="54">
      <c r="A1005" s="138" t="s">
        <v>173</v>
      </c>
      <c r="B1005" s="139" t="s">
        <v>1080</v>
      </c>
      <c r="C1005" s="140" t="s">
        <v>1053</v>
      </c>
      <c r="D1005" s="137"/>
      <c r="E1005" s="159"/>
    </row>
    <row r="1006" spans="1:5" ht="40.5">
      <c r="A1006" s="138" t="s">
        <v>173</v>
      </c>
      <c r="B1006" s="139" t="s">
        <v>1081</v>
      </c>
      <c r="C1006" s="140" t="s">
        <v>1053</v>
      </c>
      <c r="D1006" s="137"/>
      <c r="E1006" s="159"/>
    </row>
    <row r="1007" spans="1:5" ht="67.5">
      <c r="A1007" s="138" t="s">
        <v>173</v>
      </c>
      <c r="B1007" s="139" t="s">
        <v>1082</v>
      </c>
      <c r="C1007" s="140" t="s">
        <v>1053</v>
      </c>
      <c r="D1007" s="137"/>
      <c r="E1007" s="159"/>
    </row>
    <row r="1008" spans="1:5" ht="81">
      <c r="A1008" s="138" t="s">
        <v>173</v>
      </c>
      <c r="B1008" s="139" t="s">
        <v>1083</v>
      </c>
      <c r="C1008" s="140" t="s">
        <v>1053</v>
      </c>
      <c r="D1008" s="137"/>
      <c r="E1008" s="159"/>
    </row>
    <row r="1009" spans="1:5" ht="67.5">
      <c r="A1009" s="138" t="s">
        <v>173</v>
      </c>
      <c r="B1009" s="139" t="s">
        <v>1084</v>
      </c>
      <c r="C1009" s="140" t="s">
        <v>1053</v>
      </c>
      <c r="D1009" s="137"/>
      <c r="E1009" s="159"/>
    </row>
    <row r="1010" spans="1:5" ht="67.5">
      <c r="A1010" s="138" t="s">
        <v>173</v>
      </c>
      <c r="B1010" s="139" t="s">
        <v>1085</v>
      </c>
      <c r="C1010" s="140" t="s">
        <v>1053</v>
      </c>
      <c r="D1010" s="137"/>
      <c r="E1010" s="159"/>
    </row>
    <row r="1011" spans="1:5" ht="67.5">
      <c r="A1011" s="138" t="s">
        <v>173</v>
      </c>
      <c r="B1011" s="139" t="s">
        <v>1086</v>
      </c>
      <c r="C1011" s="140" t="s">
        <v>1053</v>
      </c>
      <c r="D1011" s="137"/>
      <c r="E1011" s="159"/>
    </row>
    <row r="1012" spans="1:5" ht="67.5">
      <c r="A1012" s="138" t="s">
        <v>173</v>
      </c>
      <c r="B1012" s="139" t="s">
        <v>1087</v>
      </c>
      <c r="C1012" s="140" t="s">
        <v>1053</v>
      </c>
      <c r="D1012" s="137"/>
      <c r="E1012" s="159"/>
    </row>
    <row r="1013" spans="1:5" ht="54">
      <c r="A1013" s="138" t="s">
        <v>173</v>
      </c>
      <c r="B1013" s="139" t="s">
        <v>1088</v>
      </c>
      <c r="C1013" s="140" t="s">
        <v>1053</v>
      </c>
      <c r="D1013" s="137"/>
      <c r="E1013" s="159"/>
    </row>
    <row r="1014" spans="1:5" ht="81">
      <c r="A1014" s="138" t="s">
        <v>173</v>
      </c>
      <c r="B1014" s="139" t="s">
        <v>1089</v>
      </c>
      <c r="C1014" s="140" t="s">
        <v>1053</v>
      </c>
      <c r="D1014" s="137"/>
      <c r="E1014" s="159"/>
    </row>
    <row r="1015" spans="1:5" ht="40.5">
      <c r="A1015" s="138" t="s">
        <v>173</v>
      </c>
      <c r="B1015" s="139" t="s">
        <v>1090</v>
      </c>
      <c r="C1015" s="140" t="s">
        <v>1053</v>
      </c>
      <c r="D1015" s="137"/>
      <c r="E1015" s="159"/>
    </row>
    <row r="1016" spans="1:5" ht="63">
      <c r="A1016" s="138" t="s">
        <v>173</v>
      </c>
      <c r="B1016" s="139" t="s">
        <v>1091</v>
      </c>
      <c r="C1016" s="140" t="s">
        <v>1053</v>
      </c>
      <c r="D1016" s="137"/>
      <c r="E1016" s="160" t="s">
        <v>463</v>
      </c>
    </row>
    <row r="1017" spans="1:5" ht="94.5">
      <c r="A1017" s="138" t="s">
        <v>173</v>
      </c>
      <c r="B1017" s="139" t="s">
        <v>1092</v>
      </c>
      <c r="C1017" s="140" t="s">
        <v>1053</v>
      </c>
      <c r="D1017" s="137"/>
      <c r="E1017" s="160" t="s">
        <v>463</v>
      </c>
    </row>
    <row r="1018" spans="1:5" ht="63">
      <c r="A1018" s="138" t="s">
        <v>173</v>
      </c>
      <c r="B1018" s="139" t="s">
        <v>1093</v>
      </c>
      <c r="C1018" s="140" t="s">
        <v>1053</v>
      </c>
      <c r="D1018" s="137"/>
      <c r="E1018" s="160" t="s">
        <v>463</v>
      </c>
    </row>
    <row r="1019" spans="1:5" ht="81">
      <c r="A1019" s="138" t="s">
        <v>173</v>
      </c>
      <c r="B1019" s="139" t="s">
        <v>1094</v>
      </c>
      <c r="C1019" s="140" t="s">
        <v>1053</v>
      </c>
      <c r="D1019" s="137"/>
      <c r="E1019" s="160" t="s">
        <v>463</v>
      </c>
    </row>
    <row r="1020" spans="1:5" ht="63">
      <c r="A1020" s="138" t="s">
        <v>173</v>
      </c>
      <c r="B1020" s="139" t="s">
        <v>1095</v>
      </c>
      <c r="C1020" s="140" t="s">
        <v>1053</v>
      </c>
      <c r="D1020" s="137"/>
      <c r="E1020" s="160" t="s">
        <v>463</v>
      </c>
    </row>
    <row r="1021" spans="1:5" ht="81">
      <c r="A1021" s="138" t="s">
        <v>176</v>
      </c>
      <c r="B1021" s="139" t="s">
        <v>1083</v>
      </c>
      <c r="C1021" s="140" t="s">
        <v>1053</v>
      </c>
      <c r="D1021" s="142"/>
      <c r="E1021" s="160" t="s">
        <v>463</v>
      </c>
    </row>
    <row r="1022" spans="1:5" ht="63">
      <c r="A1022" s="138" t="s">
        <v>186</v>
      </c>
      <c r="B1022" s="139" t="s">
        <v>1096</v>
      </c>
      <c r="C1022" s="140" t="s">
        <v>1053</v>
      </c>
      <c r="D1022" s="141"/>
      <c r="E1022" s="160" t="s">
        <v>463</v>
      </c>
    </row>
  </sheetData>
  <autoFilter ref="A3:E1022" xr:uid="{934697C6-6A6E-46D8-8A84-26D259A00E74}"/>
  <pageMargins left="0.19685039370078741" right="0.19685039370078741"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D98F1-76F2-479D-BDFE-6B24A16B1077}">
  <dimension ref="A1:L55"/>
  <sheetViews>
    <sheetView zoomScaleNormal="100" workbookViewId="0">
      <selection activeCell="M28" sqref="M28"/>
    </sheetView>
  </sheetViews>
  <sheetFormatPr defaultRowHeight="14.25"/>
  <cols>
    <col min="1" max="1" width="21" customWidth="1"/>
    <col min="4" max="6" width="6.625" style="34" customWidth="1"/>
    <col min="7" max="8" width="6.625" customWidth="1"/>
    <col min="9" max="9" width="9.875" customWidth="1"/>
    <col min="15" max="15" width="39.5" customWidth="1"/>
  </cols>
  <sheetData>
    <row r="1" spans="1:12" ht="15">
      <c r="A1" s="66" t="s">
        <v>1097</v>
      </c>
      <c r="B1" s="5"/>
      <c r="C1" s="5"/>
      <c r="D1" s="5"/>
      <c r="E1" s="61"/>
      <c r="F1" s="61"/>
      <c r="G1" s="65"/>
      <c r="H1" s="65"/>
      <c r="I1" s="65"/>
      <c r="J1" s="65"/>
      <c r="K1" s="65"/>
      <c r="L1" s="65"/>
    </row>
    <row r="2" spans="1:12" ht="15">
      <c r="A2" s="66"/>
      <c r="B2" s="66"/>
      <c r="C2" s="66"/>
      <c r="D2" s="66"/>
      <c r="E2" s="61"/>
      <c r="F2" s="61"/>
      <c r="G2" s="65"/>
      <c r="H2" s="65"/>
      <c r="I2" s="65"/>
      <c r="J2" s="65"/>
      <c r="K2" s="65"/>
      <c r="L2" s="65"/>
    </row>
    <row r="3" spans="1:12" ht="15">
      <c r="A3" s="68" t="s">
        <v>155</v>
      </c>
      <c r="B3" s="12">
        <v>2021</v>
      </c>
      <c r="C3" s="12">
        <v>2022</v>
      </c>
      <c r="D3" s="12">
        <v>2023</v>
      </c>
      <c r="E3" s="12">
        <v>2024</v>
      </c>
      <c r="F3" s="12">
        <v>2025</v>
      </c>
      <c r="I3" s="19"/>
      <c r="J3" s="65"/>
      <c r="K3" s="65"/>
      <c r="L3" s="65"/>
    </row>
    <row r="4" spans="1:12" ht="15">
      <c r="A4" s="68" t="s">
        <v>1098</v>
      </c>
      <c r="B4" s="78">
        <v>438</v>
      </c>
      <c r="C4" s="78">
        <v>349</v>
      </c>
      <c r="D4" s="15">
        <v>348</v>
      </c>
      <c r="E4" s="15">
        <v>290</v>
      </c>
      <c r="F4" s="15">
        <v>392</v>
      </c>
      <c r="I4" s="19"/>
      <c r="J4" s="65"/>
      <c r="K4" s="65"/>
      <c r="L4" s="65"/>
    </row>
    <row r="5" spans="1:12" ht="15">
      <c r="A5" s="68" t="s">
        <v>620</v>
      </c>
      <c r="B5" s="78">
        <v>10</v>
      </c>
      <c r="C5" s="78">
        <v>12</v>
      </c>
      <c r="D5" s="15">
        <v>4</v>
      </c>
      <c r="E5" s="15">
        <v>10</v>
      </c>
      <c r="F5" s="15">
        <v>11</v>
      </c>
      <c r="I5" s="19"/>
      <c r="J5" s="65"/>
      <c r="K5" s="65"/>
      <c r="L5" s="65"/>
    </row>
    <row r="6" spans="1:12" ht="15">
      <c r="A6" s="68" t="s">
        <v>1099</v>
      </c>
      <c r="B6" s="78">
        <v>22</v>
      </c>
      <c r="C6" s="78">
        <v>15</v>
      </c>
      <c r="D6" s="15">
        <v>16</v>
      </c>
      <c r="E6" s="15">
        <v>33</v>
      </c>
      <c r="F6" s="15">
        <v>54</v>
      </c>
      <c r="I6" s="19"/>
      <c r="J6" s="65"/>
      <c r="K6" s="65"/>
      <c r="L6" s="65"/>
    </row>
    <row r="7" spans="1:12" ht="15">
      <c r="A7" s="68" t="s">
        <v>1100</v>
      </c>
      <c r="B7" s="78">
        <v>3</v>
      </c>
      <c r="C7" s="78">
        <v>4</v>
      </c>
      <c r="D7" s="15">
        <v>3</v>
      </c>
      <c r="E7" s="15">
        <v>4</v>
      </c>
      <c r="F7" s="15">
        <v>6</v>
      </c>
      <c r="I7" s="19"/>
      <c r="J7" s="65"/>
      <c r="K7" s="65"/>
      <c r="L7" s="65"/>
    </row>
    <row r="8" spans="1:12" ht="15">
      <c r="A8" s="68" t="s">
        <v>1101</v>
      </c>
      <c r="B8" s="78">
        <v>3</v>
      </c>
      <c r="C8" s="78">
        <v>1</v>
      </c>
      <c r="D8" s="15">
        <v>6</v>
      </c>
      <c r="E8" s="15">
        <v>4</v>
      </c>
      <c r="F8" s="15">
        <v>2</v>
      </c>
      <c r="I8" s="19"/>
      <c r="J8" s="65"/>
      <c r="K8" s="65"/>
      <c r="L8" s="65"/>
    </row>
    <row r="9" spans="1:12" ht="15">
      <c r="A9" s="70" t="s">
        <v>983</v>
      </c>
      <c r="B9" s="78">
        <v>4</v>
      </c>
      <c r="C9" s="78">
        <v>1</v>
      </c>
      <c r="D9" s="78">
        <v>3</v>
      </c>
      <c r="E9" s="78">
        <v>2</v>
      </c>
      <c r="F9" s="78">
        <v>1</v>
      </c>
      <c r="I9" s="19"/>
      <c r="J9" s="65"/>
      <c r="K9" s="65"/>
      <c r="L9" s="65"/>
    </row>
    <row r="10" spans="1:12" ht="15">
      <c r="A10" s="70" t="s">
        <v>980</v>
      </c>
      <c r="B10" s="78">
        <v>1</v>
      </c>
      <c r="C10" s="78">
        <v>7</v>
      </c>
      <c r="D10" s="78">
        <v>4</v>
      </c>
      <c r="E10" s="78">
        <v>0</v>
      </c>
      <c r="F10" s="78">
        <v>3</v>
      </c>
      <c r="I10" s="19"/>
      <c r="J10" s="71"/>
      <c r="K10" s="71"/>
      <c r="L10" s="71"/>
    </row>
    <row r="11" spans="1:12" ht="15">
      <c r="A11" s="70" t="s">
        <v>1102</v>
      </c>
      <c r="B11" s="78">
        <v>6</v>
      </c>
      <c r="C11" s="78">
        <v>4</v>
      </c>
      <c r="D11" s="78">
        <v>3</v>
      </c>
      <c r="E11" s="78">
        <v>8</v>
      </c>
      <c r="F11" s="78">
        <v>8</v>
      </c>
      <c r="I11" s="19"/>
      <c r="J11" s="65"/>
      <c r="K11" s="65"/>
      <c r="L11" s="65"/>
    </row>
    <row r="12" spans="1:12" ht="15">
      <c r="A12" s="70" t="s">
        <v>1103</v>
      </c>
      <c r="B12" s="78">
        <v>2</v>
      </c>
      <c r="C12" s="78">
        <v>1</v>
      </c>
      <c r="D12" s="78">
        <v>2</v>
      </c>
      <c r="E12" s="78">
        <v>1</v>
      </c>
      <c r="F12" s="78">
        <v>7</v>
      </c>
      <c r="I12" s="19"/>
      <c r="J12" s="65"/>
      <c r="K12" s="65"/>
      <c r="L12" s="65"/>
    </row>
    <row r="13" spans="1:12" ht="30">
      <c r="A13" s="70" t="s">
        <v>1104</v>
      </c>
      <c r="B13" s="78">
        <v>18</v>
      </c>
      <c r="C13" s="78">
        <v>13</v>
      </c>
      <c r="D13" s="78">
        <v>14</v>
      </c>
      <c r="E13" s="78">
        <v>16</v>
      </c>
      <c r="F13" s="78">
        <v>32</v>
      </c>
      <c r="I13" s="19"/>
      <c r="J13" s="65"/>
      <c r="K13" s="65"/>
      <c r="L13" s="65"/>
    </row>
    <row r="14" spans="1:12" ht="15">
      <c r="A14" s="70" t="s">
        <v>1105</v>
      </c>
      <c r="B14" s="78">
        <v>7</v>
      </c>
      <c r="C14" s="78">
        <v>3</v>
      </c>
      <c r="D14" s="78">
        <v>4</v>
      </c>
      <c r="E14" s="78">
        <v>4</v>
      </c>
      <c r="F14" s="78">
        <v>6</v>
      </c>
      <c r="I14" s="19"/>
      <c r="J14" s="65"/>
      <c r="K14" s="65"/>
      <c r="L14" s="65"/>
    </row>
    <row r="15" spans="1:12" ht="30">
      <c r="A15" s="191" t="s">
        <v>1106</v>
      </c>
      <c r="B15" s="15">
        <v>57</v>
      </c>
      <c r="C15" s="15">
        <v>81</v>
      </c>
      <c r="D15" s="15">
        <v>73</v>
      </c>
      <c r="E15" s="15">
        <v>58</v>
      </c>
      <c r="F15" s="15">
        <v>42</v>
      </c>
      <c r="I15" s="19"/>
    </row>
    <row r="16" spans="1:12">
      <c r="A16" s="19"/>
      <c r="B16" s="19"/>
      <c r="C16" s="19"/>
      <c r="D16" s="50"/>
      <c r="E16" s="50"/>
      <c r="F16" s="50"/>
      <c r="G16" s="19"/>
      <c r="H16" s="19"/>
    </row>
    <row r="17" spans="1:7" ht="15">
      <c r="A17" s="1" t="s">
        <v>1107</v>
      </c>
      <c r="B17" s="4"/>
      <c r="C17" s="4"/>
      <c r="D17" s="7"/>
      <c r="E17" s="7"/>
      <c r="F17" s="7"/>
    </row>
    <row r="18" spans="1:7" ht="15">
      <c r="A18" s="20"/>
      <c r="B18" s="20"/>
      <c r="C18" s="20"/>
      <c r="D18" s="18"/>
      <c r="E18" s="7"/>
      <c r="F18" s="7"/>
    </row>
    <row r="19" spans="1:7" ht="15">
      <c r="A19" s="72" t="s">
        <v>1108</v>
      </c>
      <c r="B19" s="79">
        <v>2021</v>
      </c>
      <c r="C19" s="79">
        <v>2022</v>
      </c>
      <c r="D19" s="79">
        <v>2023</v>
      </c>
      <c r="E19" s="79">
        <v>2024</v>
      </c>
      <c r="F19" s="79">
        <v>2025</v>
      </c>
    </row>
    <row r="20" spans="1:7" ht="15">
      <c r="A20" s="73" t="s">
        <v>214</v>
      </c>
      <c r="B20" s="63">
        <v>46</v>
      </c>
      <c r="C20" s="63">
        <v>22</v>
      </c>
      <c r="D20" s="54">
        <v>24</v>
      </c>
      <c r="E20" s="54">
        <v>13</v>
      </c>
      <c r="F20" s="54">
        <v>50</v>
      </c>
    </row>
    <row r="21" spans="1:7" ht="15">
      <c r="A21" s="73" t="s">
        <v>1109</v>
      </c>
      <c r="B21" s="63">
        <v>99</v>
      </c>
      <c r="C21" s="63">
        <v>99</v>
      </c>
      <c r="D21" s="54">
        <v>80</v>
      </c>
      <c r="E21" s="54">
        <v>89</v>
      </c>
      <c r="F21" s="54">
        <v>139</v>
      </c>
    </row>
    <row r="22" spans="1:7" ht="15">
      <c r="A22" s="73" t="s">
        <v>1110</v>
      </c>
      <c r="B22" s="63">
        <v>145</v>
      </c>
      <c r="C22" s="63">
        <v>121</v>
      </c>
      <c r="D22" s="54">
        <v>104</v>
      </c>
      <c r="E22" s="54">
        <v>102</v>
      </c>
      <c r="F22" s="54">
        <v>189</v>
      </c>
    </row>
    <row r="23" spans="1:7" ht="15">
      <c r="A23" s="73" t="s">
        <v>389</v>
      </c>
      <c r="B23" s="63">
        <v>171</v>
      </c>
      <c r="C23" s="63">
        <v>126</v>
      </c>
      <c r="D23" s="54">
        <v>154</v>
      </c>
      <c r="E23" s="54">
        <v>102</v>
      </c>
      <c r="F23" s="54">
        <v>129</v>
      </c>
    </row>
    <row r="24" spans="1:7" ht="15">
      <c r="A24" s="73" t="s">
        <v>504</v>
      </c>
      <c r="B24" s="63">
        <v>73</v>
      </c>
      <c r="C24" s="63">
        <v>65</v>
      </c>
      <c r="D24" s="63">
        <v>51</v>
      </c>
      <c r="E24" s="63">
        <v>49</v>
      </c>
      <c r="F24" s="63">
        <v>52</v>
      </c>
    </row>
    <row r="25" spans="1:7" ht="15">
      <c r="A25" s="73" t="s">
        <v>554</v>
      </c>
      <c r="B25" s="63">
        <v>22</v>
      </c>
      <c r="C25" s="63">
        <v>27</v>
      </c>
      <c r="D25" s="63">
        <v>28</v>
      </c>
      <c r="E25" s="63">
        <v>13</v>
      </c>
      <c r="F25" s="63">
        <v>21</v>
      </c>
    </row>
    <row r="26" spans="1:7" s="198" customFormat="1" ht="12">
      <c r="A26" s="195" t="s">
        <v>1111</v>
      </c>
      <c r="B26" s="196">
        <v>27</v>
      </c>
      <c r="C26" s="196">
        <v>10</v>
      </c>
      <c r="D26" s="197">
        <v>11</v>
      </c>
      <c r="E26" s="197">
        <v>24</v>
      </c>
      <c r="F26" s="197">
        <v>1</v>
      </c>
      <c r="G26" s="195" t="s">
        <v>1112</v>
      </c>
    </row>
    <row r="31" spans="1:7">
      <c r="E31" s="199"/>
    </row>
    <row r="52" spans="1:6" ht="17.25" customHeight="1"/>
    <row r="55" spans="1:6" ht="15">
      <c r="A55" s="91"/>
      <c r="B55" s="91"/>
      <c r="C55" s="91"/>
      <c r="D55" s="97"/>
      <c r="E55" s="97"/>
      <c r="F55" s="97"/>
    </row>
  </sheetData>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F01EB-D621-49CD-8F96-6694ADC0C4DB}">
  <dimension ref="A1:F23"/>
  <sheetViews>
    <sheetView zoomScaleNormal="100" workbookViewId="0">
      <selection activeCell="M28" sqref="M28"/>
    </sheetView>
  </sheetViews>
  <sheetFormatPr defaultColWidth="9" defaultRowHeight="15"/>
  <cols>
    <col min="1" max="1" width="7.375" style="67" customWidth="1"/>
    <col min="2" max="2" width="23.875" style="67" customWidth="1"/>
    <col min="3" max="3" width="11.625" style="67" customWidth="1"/>
    <col min="4" max="4" width="10.875" style="99" customWidth="1"/>
    <col min="5" max="5" width="6.625" style="99" customWidth="1"/>
    <col min="6" max="6" width="65.875" style="99" customWidth="1"/>
    <col min="7" max="8" width="6.625" style="67" customWidth="1"/>
    <col min="9" max="16384" width="9" style="67"/>
  </cols>
  <sheetData>
    <row r="1" spans="1:6" s="100" customFormat="1">
      <c r="A1" s="104" t="s">
        <v>1113</v>
      </c>
      <c r="D1" s="105"/>
      <c r="E1" s="105"/>
      <c r="F1" s="105"/>
    </row>
    <row r="2" spans="1:6" s="100" customFormat="1">
      <c r="D2" s="105"/>
      <c r="E2" s="105"/>
      <c r="F2" s="105"/>
    </row>
    <row r="3" spans="1:6" s="100" customFormat="1" ht="60">
      <c r="A3" s="187" t="s">
        <v>163</v>
      </c>
      <c r="B3" s="187" t="s">
        <v>1114</v>
      </c>
      <c r="C3" s="188" t="s">
        <v>1115</v>
      </c>
      <c r="D3" s="187" t="s">
        <v>1116</v>
      </c>
      <c r="E3" s="187" t="s">
        <v>1117</v>
      </c>
      <c r="F3" s="187" t="s">
        <v>1118</v>
      </c>
    </row>
    <row r="4" spans="1:6" s="100" customFormat="1" ht="60">
      <c r="A4" s="101" t="s">
        <v>173</v>
      </c>
      <c r="B4" s="189" t="s">
        <v>1119</v>
      </c>
      <c r="C4" s="101" t="s">
        <v>1120</v>
      </c>
      <c r="D4" s="102" t="s">
        <v>1121</v>
      </c>
      <c r="E4" s="102" t="s">
        <v>1122</v>
      </c>
      <c r="F4" s="102" t="s">
        <v>1123</v>
      </c>
    </row>
    <row r="5" spans="1:6" s="100" customFormat="1" ht="60">
      <c r="A5" s="101" t="s">
        <v>186</v>
      </c>
      <c r="B5" s="101" t="s">
        <v>1124</v>
      </c>
      <c r="C5" s="101" t="s">
        <v>1120</v>
      </c>
      <c r="D5" s="102" t="s">
        <v>1121</v>
      </c>
      <c r="E5" s="102" t="s">
        <v>1122</v>
      </c>
      <c r="F5" s="102" t="s">
        <v>1125</v>
      </c>
    </row>
    <row r="6" spans="1:6" s="100" customFormat="1" ht="60">
      <c r="A6" s="101" t="s">
        <v>226</v>
      </c>
      <c r="B6" s="189" t="s">
        <v>1126</v>
      </c>
      <c r="C6" s="101" t="s">
        <v>1120</v>
      </c>
      <c r="D6" s="102" t="s">
        <v>1121</v>
      </c>
      <c r="E6" s="102" t="s">
        <v>1122</v>
      </c>
      <c r="F6" s="102" t="s">
        <v>1127</v>
      </c>
    </row>
    <row r="7" spans="1:6" s="100" customFormat="1" ht="60">
      <c r="A7" s="101" t="s">
        <v>226</v>
      </c>
      <c r="B7" s="101" t="s">
        <v>1128</v>
      </c>
      <c r="C7" s="101" t="s">
        <v>1120</v>
      </c>
      <c r="D7" s="102" t="s">
        <v>1121</v>
      </c>
      <c r="E7" s="102" t="s">
        <v>1122</v>
      </c>
      <c r="F7" s="102" t="s">
        <v>1129</v>
      </c>
    </row>
    <row r="8" spans="1:6" s="100" customFormat="1" ht="60">
      <c r="A8" s="101" t="s">
        <v>240</v>
      </c>
      <c r="B8" s="101" t="s">
        <v>1130</v>
      </c>
      <c r="C8" s="101" t="s">
        <v>1120</v>
      </c>
      <c r="D8" s="102" t="s">
        <v>1121</v>
      </c>
      <c r="E8" s="102" t="s">
        <v>1122</v>
      </c>
      <c r="F8" s="102" t="s">
        <v>1131</v>
      </c>
    </row>
    <row r="9" spans="1:6" s="100" customFormat="1" ht="60">
      <c r="A9" s="101" t="s">
        <v>182</v>
      </c>
      <c r="B9" s="101" t="s">
        <v>1132</v>
      </c>
      <c r="C9" s="101" t="s">
        <v>1120</v>
      </c>
      <c r="D9" s="102" t="s">
        <v>1121</v>
      </c>
      <c r="E9" s="102" t="s">
        <v>1122</v>
      </c>
      <c r="F9" s="102" t="s">
        <v>1133</v>
      </c>
    </row>
    <row r="10" spans="1:6" ht="60">
      <c r="A10" s="101" t="s">
        <v>196</v>
      </c>
      <c r="B10" s="101" t="s">
        <v>1134</v>
      </c>
      <c r="C10" s="101" t="s">
        <v>1120</v>
      </c>
      <c r="D10" s="102" t="s">
        <v>1121</v>
      </c>
      <c r="E10" s="102" t="s">
        <v>1122</v>
      </c>
      <c r="F10" s="102" t="s">
        <v>1135</v>
      </c>
    </row>
    <row r="11" spans="1:6" s="100" customFormat="1" ht="60">
      <c r="A11" s="189" t="s">
        <v>1136</v>
      </c>
      <c r="B11" s="101" t="s">
        <v>1137</v>
      </c>
      <c r="C11" s="101" t="s">
        <v>1120</v>
      </c>
      <c r="D11" s="102" t="s">
        <v>1121</v>
      </c>
      <c r="E11" s="102" t="s">
        <v>1122</v>
      </c>
      <c r="F11" s="102" t="s">
        <v>1138</v>
      </c>
    </row>
    <row r="12" spans="1:6" s="100" customFormat="1" ht="60">
      <c r="A12" s="101" t="s">
        <v>198</v>
      </c>
      <c r="B12" s="101" t="s">
        <v>1139</v>
      </c>
      <c r="C12" s="101" t="s">
        <v>1140</v>
      </c>
      <c r="D12" s="102" t="s">
        <v>1121</v>
      </c>
      <c r="E12" s="102" t="s">
        <v>1122</v>
      </c>
      <c r="F12" s="102" t="s">
        <v>1141</v>
      </c>
    </row>
    <row r="13" spans="1:6" ht="60">
      <c r="A13" s="101" t="s">
        <v>964</v>
      </c>
      <c r="B13" s="101" t="s">
        <v>1142</v>
      </c>
      <c r="C13" s="101" t="s">
        <v>1120</v>
      </c>
      <c r="D13" s="102" t="s">
        <v>1121</v>
      </c>
      <c r="E13" s="102" t="s">
        <v>1122</v>
      </c>
      <c r="F13" s="102" t="s">
        <v>1143</v>
      </c>
    </row>
    <row r="14" spans="1:6" ht="60">
      <c r="A14" s="101" t="s">
        <v>964</v>
      </c>
      <c r="B14" s="189" t="s">
        <v>1144</v>
      </c>
      <c r="C14" s="101" t="s">
        <v>1120</v>
      </c>
      <c r="D14" s="102" t="s">
        <v>1121</v>
      </c>
      <c r="E14" s="102" t="s">
        <v>1122</v>
      </c>
      <c r="F14" s="102" t="s">
        <v>1145</v>
      </c>
    </row>
    <row r="15" spans="1:6" ht="60">
      <c r="A15" s="101" t="s">
        <v>964</v>
      </c>
      <c r="B15" s="101" t="s">
        <v>1146</v>
      </c>
      <c r="C15" s="101" t="s">
        <v>1120</v>
      </c>
      <c r="D15" s="102" t="s">
        <v>1121</v>
      </c>
      <c r="E15" s="102" t="s">
        <v>1122</v>
      </c>
      <c r="F15" s="102" t="s">
        <v>1147</v>
      </c>
    </row>
    <row r="16" spans="1:6" ht="60">
      <c r="A16" s="101" t="s">
        <v>196</v>
      </c>
      <c r="B16" s="101" t="s">
        <v>1148</v>
      </c>
      <c r="C16" s="101" t="s">
        <v>1120</v>
      </c>
      <c r="D16" s="102" t="s">
        <v>1121</v>
      </c>
      <c r="E16" s="102" t="s">
        <v>1122</v>
      </c>
      <c r="F16" s="102" t="s">
        <v>1149</v>
      </c>
    </row>
    <row r="17" spans="1:6" ht="60">
      <c r="A17" s="101" t="s">
        <v>168</v>
      </c>
      <c r="B17" s="101" t="s">
        <v>1150</v>
      </c>
      <c r="C17" s="101" t="s">
        <v>1120</v>
      </c>
      <c r="D17" s="102" t="s">
        <v>1121</v>
      </c>
      <c r="E17" s="102" t="s">
        <v>1122</v>
      </c>
      <c r="F17" s="102" t="s">
        <v>1151</v>
      </c>
    </row>
    <row r="18" spans="1:6" ht="60">
      <c r="A18" s="101" t="s">
        <v>196</v>
      </c>
      <c r="B18" s="101" t="s">
        <v>1152</v>
      </c>
      <c r="C18" s="101" t="s">
        <v>1120</v>
      </c>
      <c r="D18" s="102" t="s">
        <v>1121</v>
      </c>
      <c r="E18" s="102" t="s">
        <v>1122</v>
      </c>
      <c r="F18" s="102" t="s">
        <v>1153</v>
      </c>
    </row>
    <row r="19" spans="1:6" ht="90">
      <c r="A19" s="102" t="s">
        <v>196</v>
      </c>
      <c r="B19" s="102" t="s">
        <v>1154</v>
      </c>
      <c r="C19" s="102" t="s">
        <v>1120</v>
      </c>
      <c r="D19" s="103" t="s">
        <v>1155</v>
      </c>
      <c r="E19" s="102" t="s">
        <v>1122</v>
      </c>
      <c r="F19" s="57" t="s">
        <v>1156</v>
      </c>
    </row>
    <row r="20" spans="1:6" ht="90">
      <c r="A20" s="101" t="s">
        <v>196</v>
      </c>
      <c r="B20" s="101" t="s">
        <v>1157</v>
      </c>
      <c r="C20" s="101" t="s">
        <v>1120</v>
      </c>
      <c r="D20" s="102" t="s">
        <v>1158</v>
      </c>
      <c r="E20" s="102" t="s">
        <v>1159</v>
      </c>
      <c r="F20" s="57" t="s">
        <v>1160</v>
      </c>
    </row>
    <row r="21" spans="1:6" ht="90">
      <c r="A21" s="101" t="s">
        <v>314</v>
      </c>
      <c r="B21" s="101" t="s">
        <v>1161</v>
      </c>
      <c r="C21" s="101" t="s">
        <v>1140</v>
      </c>
      <c r="D21" s="102" t="s">
        <v>1158</v>
      </c>
      <c r="E21" s="102" t="s">
        <v>1159</v>
      </c>
      <c r="F21" s="102" t="s">
        <v>1162</v>
      </c>
    </row>
    <row r="22" spans="1:6" ht="105">
      <c r="A22" s="101" t="s">
        <v>173</v>
      </c>
      <c r="B22" s="131" t="s">
        <v>1163</v>
      </c>
      <c r="C22" s="101" t="s">
        <v>1140</v>
      </c>
      <c r="D22" s="102" t="s">
        <v>1164</v>
      </c>
      <c r="E22" s="102" t="s">
        <v>1165</v>
      </c>
      <c r="F22" s="102" t="s">
        <v>1166</v>
      </c>
    </row>
    <row r="23" spans="1:6" ht="125.1" customHeight="1">
      <c r="A23" s="192" t="s">
        <v>202</v>
      </c>
      <c r="B23" s="192" t="s">
        <v>1167</v>
      </c>
      <c r="C23" s="69" t="s">
        <v>1168</v>
      </c>
      <c r="D23" s="74" t="s">
        <v>1169</v>
      </c>
      <c r="E23" s="193" t="s">
        <v>1170</v>
      </c>
      <c r="F23" s="194" t="s">
        <v>1171</v>
      </c>
    </row>
  </sheetData>
  <autoFilter ref="A3:F18" xr:uid="{EACC394C-44C6-41F2-B9D6-427FF2A2B72E}"/>
  <pageMargins left="0.31496062992125984" right="0.31496062992125984" top="0.78740157480314965" bottom="0.78740157480314965"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D52D3-C162-49D3-BA3C-9ADDA930A39A}">
  <dimension ref="A1:L25"/>
  <sheetViews>
    <sheetView zoomScaleNormal="100" workbookViewId="0">
      <selection activeCell="M28" sqref="M28"/>
    </sheetView>
  </sheetViews>
  <sheetFormatPr defaultColWidth="12.625" defaultRowHeight="15" customHeight="1"/>
  <cols>
    <col min="1" max="1" width="18.625" style="56" customWidth="1"/>
    <col min="2" max="7" width="12.125" style="107" customWidth="1"/>
    <col min="8" max="8" width="12.125" style="56" customWidth="1"/>
    <col min="9" max="19" width="7.625" style="56" customWidth="1"/>
    <col min="20" max="16384" width="12.625" style="56"/>
  </cols>
  <sheetData>
    <row r="1" spans="1:12" ht="14.25" customHeight="1">
      <c r="A1" s="106" t="s">
        <v>1172</v>
      </c>
    </row>
    <row r="2" spans="1:12" ht="14.25" customHeight="1">
      <c r="A2" s="106"/>
    </row>
    <row r="3" spans="1:12" ht="15" customHeight="1">
      <c r="A3" s="80" t="s">
        <v>1173</v>
      </c>
      <c r="B3" s="106"/>
      <c r="C3" s="106"/>
      <c r="D3" s="106"/>
      <c r="E3" s="106"/>
      <c r="F3" s="106"/>
      <c r="G3" s="106"/>
      <c r="H3" s="49"/>
      <c r="L3" s="108"/>
    </row>
    <row r="4" spans="1:12" ht="117.6" customHeight="1">
      <c r="A4" s="109" t="s">
        <v>1174</v>
      </c>
      <c r="B4" s="110" t="s">
        <v>1175</v>
      </c>
      <c r="C4" s="110" t="s">
        <v>1176</v>
      </c>
      <c r="D4" s="110" t="s">
        <v>1177</v>
      </c>
      <c r="E4" s="110" t="s">
        <v>1178</v>
      </c>
      <c r="F4" s="110" t="s">
        <v>1179</v>
      </c>
      <c r="G4" s="110" t="s">
        <v>1180</v>
      </c>
      <c r="H4" s="110" t="s">
        <v>9</v>
      </c>
      <c r="L4" s="108"/>
    </row>
    <row r="5" spans="1:12" ht="30">
      <c r="A5" s="112" t="s">
        <v>1181</v>
      </c>
      <c r="B5" s="111">
        <v>31</v>
      </c>
      <c r="C5" s="111">
        <v>128</v>
      </c>
      <c r="D5" s="111">
        <v>54</v>
      </c>
      <c r="E5" s="111">
        <v>12</v>
      </c>
      <c r="F5" s="111">
        <v>52</v>
      </c>
      <c r="G5" s="111">
        <v>54</v>
      </c>
      <c r="H5" s="111">
        <f>SUM(B5:G5)</f>
        <v>331</v>
      </c>
    </row>
    <row r="6" spans="1:12" ht="15.75" customHeight="1"/>
    <row r="7" spans="1:12" ht="15" customHeight="1">
      <c r="A7" s="80" t="s">
        <v>1182</v>
      </c>
      <c r="B7" s="106"/>
      <c r="C7" s="106"/>
      <c r="D7" s="106"/>
      <c r="E7" s="106"/>
      <c r="F7" s="106"/>
      <c r="G7" s="106"/>
      <c r="H7" s="49"/>
      <c r="L7" s="108"/>
    </row>
    <row r="8" spans="1:12">
      <c r="A8" s="27" t="s">
        <v>1108</v>
      </c>
      <c r="B8" s="113" t="s">
        <v>1183</v>
      </c>
      <c r="C8" s="114" t="s">
        <v>1184</v>
      </c>
      <c r="D8" s="115" t="s">
        <v>9</v>
      </c>
      <c r="L8" s="108"/>
    </row>
    <row r="9" spans="1:12">
      <c r="A9" s="64" t="s">
        <v>1185</v>
      </c>
      <c r="B9" s="116">
        <f>57+45</f>
        <v>102</v>
      </c>
      <c r="C9" s="116">
        <f>28+14</f>
        <v>42</v>
      </c>
      <c r="D9" s="116">
        <f>B9+C9</f>
        <v>144</v>
      </c>
      <c r="L9" s="108"/>
    </row>
    <row r="10" spans="1:12">
      <c r="A10" s="64" t="s">
        <v>1186</v>
      </c>
      <c r="B10" s="180">
        <v>72</v>
      </c>
      <c r="C10" s="180">
        <v>79</v>
      </c>
      <c r="D10" s="180">
        <v>151</v>
      </c>
      <c r="L10" s="108"/>
    </row>
    <row r="11" spans="1:12">
      <c r="A11" s="210" t="s">
        <v>1187</v>
      </c>
      <c r="B11" s="119"/>
      <c r="C11" s="119"/>
      <c r="D11" s="119"/>
      <c r="E11" s="119"/>
      <c r="L11" s="108"/>
    </row>
    <row r="12" spans="1:12" ht="14.25">
      <c r="A12" s="118"/>
      <c r="B12" s="119"/>
      <c r="C12" s="119"/>
      <c r="D12" s="119"/>
      <c r="E12" s="119"/>
    </row>
    <row r="13" spans="1:12">
      <c r="A13" s="80" t="s">
        <v>1188</v>
      </c>
      <c r="B13" s="49"/>
      <c r="C13" s="49"/>
      <c r="D13" s="49"/>
      <c r="E13" s="49"/>
      <c r="F13" s="49"/>
      <c r="G13" s="49"/>
      <c r="H13" s="49"/>
    </row>
    <row r="14" spans="1:12">
      <c r="A14" s="120" t="s">
        <v>1108</v>
      </c>
      <c r="B14" s="113" t="s">
        <v>1183</v>
      </c>
      <c r="C14" s="114" t="s">
        <v>1184</v>
      </c>
      <c r="D14" s="115" t="s">
        <v>9</v>
      </c>
      <c r="E14" s="49"/>
      <c r="F14" s="49"/>
      <c r="G14" s="49"/>
      <c r="H14" s="49"/>
    </row>
    <row r="15" spans="1:12">
      <c r="A15" s="120" t="s">
        <v>1185</v>
      </c>
      <c r="B15" s="117">
        <v>6</v>
      </c>
      <c r="C15" s="117">
        <v>6</v>
      </c>
      <c r="D15" s="117">
        <f>B15+C15</f>
        <v>12</v>
      </c>
      <c r="E15" s="49"/>
      <c r="F15" s="49"/>
      <c r="G15" s="49"/>
      <c r="H15" s="49"/>
    </row>
    <row r="16" spans="1:12">
      <c r="A16" s="120" t="s">
        <v>1186</v>
      </c>
      <c r="B16" s="117">
        <v>5</v>
      </c>
      <c r="C16" s="117">
        <v>0</v>
      </c>
      <c r="D16" s="117">
        <v>5</v>
      </c>
      <c r="E16" s="49"/>
      <c r="F16" s="49"/>
      <c r="G16" s="49"/>
      <c r="H16" s="49"/>
    </row>
    <row r="17" spans="1:8">
      <c r="A17" s="210" t="s">
        <v>1189</v>
      </c>
      <c r="B17" s="49"/>
      <c r="C17" s="49"/>
      <c r="D17" s="49"/>
      <c r="E17" s="49"/>
      <c r="F17" s="49"/>
      <c r="G17" s="49"/>
      <c r="H17" s="49"/>
    </row>
    <row r="18" spans="1:8">
      <c r="A18" s="49"/>
      <c r="B18" s="49"/>
      <c r="C18" s="49"/>
      <c r="D18" s="49"/>
      <c r="E18" s="49"/>
      <c r="F18" s="49"/>
      <c r="G18" s="49"/>
      <c r="H18" s="49"/>
    </row>
    <row r="19" spans="1:8" ht="15" customHeight="1">
      <c r="A19" s="80" t="s">
        <v>1190</v>
      </c>
      <c r="B19" s="80"/>
      <c r="C19" s="49"/>
      <c r="D19" s="49"/>
      <c r="E19" s="49"/>
      <c r="F19" s="49"/>
      <c r="G19" s="49"/>
      <c r="H19" s="49"/>
    </row>
    <row r="20" spans="1:8" ht="31.5" customHeight="1">
      <c r="A20" s="121" t="s">
        <v>1108</v>
      </c>
      <c r="B20" s="122" t="s">
        <v>1191</v>
      </c>
      <c r="C20" s="122" t="s">
        <v>1192</v>
      </c>
      <c r="D20" s="49"/>
      <c r="E20" s="49"/>
      <c r="F20" s="49"/>
      <c r="G20" s="49"/>
      <c r="H20" s="49"/>
    </row>
    <row r="21" spans="1:8" ht="15" customHeight="1">
      <c r="A21" s="123" t="s">
        <v>1193</v>
      </c>
      <c r="B21" s="124">
        <f>46+7</f>
        <v>53</v>
      </c>
      <c r="C21" s="124">
        <f>47+5</f>
        <v>52</v>
      </c>
      <c r="D21" s="49"/>
      <c r="E21" s="49"/>
      <c r="F21" s="49"/>
      <c r="G21" s="49"/>
      <c r="H21" s="49"/>
    </row>
    <row r="22" spans="1:8" ht="15" customHeight="1">
      <c r="A22" s="123" t="s">
        <v>1194</v>
      </c>
      <c r="B22" s="124">
        <f>52+9+4</f>
        <v>65</v>
      </c>
      <c r="C22" s="124">
        <f>35+9</f>
        <v>44</v>
      </c>
      <c r="D22" s="49"/>
      <c r="E22" s="49"/>
      <c r="F22" s="49"/>
      <c r="G22" s="49"/>
      <c r="H22" s="49"/>
    </row>
    <row r="23" spans="1:8" ht="15" customHeight="1">
      <c r="A23" s="123" t="s">
        <v>1195</v>
      </c>
      <c r="B23" s="124">
        <f>41+18+15</f>
        <v>74</v>
      </c>
      <c r="C23" s="124">
        <f>3+57</f>
        <v>60</v>
      </c>
      <c r="D23" s="49"/>
      <c r="E23" s="49"/>
      <c r="F23" s="49"/>
      <c r="G23" s="49"/>
      <c r="H23" s="49"/>
    </row>
    <row r="24" spans="1:8" ht="15" customHeight="1">
      <c r="A24" s="123" t="s">
        <v>9</v>
      </c>
      <c r="B24" s="124">
        <f>SUM(B21:B23)</f>
        <v>192</v>
      </c>
      <c r="C24" s="124">
        <f>C21+C22+C23</f>
        <v>156</v>
      </c>
      <c r="D24" s="49"/>
      <c r="E24" s="49"/>
      <c r="F24" s="49"/>
      <c r="G24" s="49"/>
      <c r="H24" s="49"/>
    </row>
    <row r="25" spans="1:8" ht="15" customHeight="1">
      <c r="A25" s="211" t="s">
        <v>1196</v>
      </c>
      <c r="B25" s="125"/>
      <c r="C25" s="125"/>
    </row>
  </sheetData>
  <pageMargins left="0.7" right="0.7" top="0.78740157499999996" bottom="0.78740157499999996" header="0" footer="0"/>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42375-2086-4912-A3FB-377F30764556}">
  <dimension ref="A1:J14"/>
  <sheetViews>
    <sheetView zoomScaleNormal="100" workbookViewId="0">
      <selection activeCell="D16" sqref="D16"/>
    </sheetView>
  </sheetViews>
  <sheetFormatPr defaultColWidth="12.625" defaultRowHeight="15" customHeight="1"/>
  <cols>
    <col min="1" max="1" width="28.375" customWidth="1"/>
    <col min="2" max="2" width="14.625" customWidth="1"/>
    <col min="3" max="3" width="19.125" customWidth="1"/>
    <col min="4" max="4" width="13.375" customWidth="1"/>
    <col min="5" max="8" width="6.625" customWidth="1"/>
    <col min="9" max="21" width="7.625" customWidth="1"/>
  </cols>
  <sheetData>
    <row r="1" spans="1:10" ht="14.25" customHeight="1">
      <c r="A1" s="1" t="s">
        <v>1197</v>
      </c>
      <c r="I1" s="19"/>
    </row>
    <row r="2" spans="1:10" ht="14.25" customHeight="1">
      <c r="A2" s="1"/>
      <c r="H2" s="19"/>
      <c r="I2" s="19"/>
      <c r="J2" s="19"/>
    </row>
    <row r="3" spans="1:10" ht="27.75" customHeight="1">
      <c r="A3" s="127" t="s">
        <v>1198</v>
      </c>
      <c r="B3" s="128" t="s">
        <v>1199</v>
      </c>
      <c r="C3" s="128" t="s">
        <v>1200</v>
      </c>
      <c r="D3" s="129" t="s">
        <v>1201</v>
      </c>
      <c r="H3" s="19"/>
      <c r="I3" s="18"/>
      <c r="J3" s="19"/>
    </row>
    <row r="4" spans="1:10" ht="14.25" customHeight="1">
      <c r="A4" s="95" t="s">
        <v>1202</v>
      </c>
      <c r="B4" s="96">
        <v>34</v>
      </c>
      <c r="C4" s="176">
        <v>8.3740000000000006</v>
      </c>
      <c r="D4" s="176">
        <v>11.22</v>
      </c>
      <c r="H4" s="19"/>
      <c r="I4" s="18"/>
      <c r="J4" s="19"/>
    </row>
    <row r="5" spans="1:10" ht="14.25" customHeight="1">
      <c r="A5" s="95" t="s">
        <v>1203</v>
      </c>
      <c r="B5" s="177">
        <v>50</v>
      </c>
      <c r="C5" s="176">
        <v>12.315</v>
      </c>
      <c r="D5" s="176">
        <v>15.5</v>
      </c>
      <c r="H5" s="19"/>
      <c r="I5" s="18"/>
      <c r="J5" s="19"/>
    </row>
    <row r="6" spans="1:10" ht="14.25" customHeight="1">
      <c r="A6" s="95" t="s">
        <v>1204</v>
      </c>
      <c r="B6" s="96">
        <v>108</v>
      </c>
      <c r="C6" s="176">
        <v>26.6</v>
      </c>
      <c r="D6" s="176">
        <v>35.643000000000001</v>
      </c>
      <c r="H6" s="19"/>
      <c r="I6" s="18"/>
      <c r="J6" s="19"/>
    </row>
    <row r="7" spans="1:10" ht="14.25" customHeight="1">
      <c r="A7" s="95" t="s">
        <v>1205</v>
      </c>
      <c r="B7" s="96">
        <v>10</v>
      </c>
      <c r="C7" s="176">
        <v>2.4630000000000001</v>
      </c>
      <c r="D7" s="176">
        <v>3.3</v>
      </c>
      <c r="H7" s="19"/>
      <c r="I7" s="18"/>
      <c r="J7" s="19"/>
    </row>
    <row r="8" spans="1:10" ht="14.25" customHeight="1">
      <c r="A8" s="95" t="s">
        <v>1206</v>
      </c>
      <c r="B8" s="96">
        <v>17</v>
      </c>
      <c r="C8" s="176">
        <v>4.1870000000000003</v>
      </c>
      <c r="D8" s="176">
        <v>5.6</v>
      </c>
      <c r="H8" s="19"/>
      <c r="I8" s="18"/>
      <c r="J8" s="19"/>
    </row>
    <row r="9" spans="1:10" ht="14.25" customHeight="1">
      <c r="A9" s="95" t="s">
        <v>1207</v>
      </c>
      <c r="B9" s="96">
        <v>42</v>
      </c>
      <c r="C9" s="176">
        <v>10.343999999999999</v>
      </c>
      <c r="D9" s="176">
        <v>13.861000000000001</v>
      </c>
      <c r="H9" s="19"/>
      <c r="I9" s="18"/>
      <c r="J9" s="19"/>
    </row>
    <row r="10" spans="1:10" ht="14.25" customHeight="1">
      <c r="A10" s="95" t="s">
        <v>1208</v>
      </c>
      <c r="B10" s="96">
        <v>42</v>
      </c>
      <c r="C10" s="176">
        <v>10.343999999999999</v>
      </c>
      <c r="D10" s="176">
        <v>13.9</v>
      </c>
      <c r="H10" s="19"/>
      <c r="I10" s="19"/>
      <c r="J10" s="19"/>
    </row>
    <row r="11" spans="1:10" ht="14.25" customHeight="1">
      <c r="A11" s="94" t="s">
        <v>1209</v>
      </c>
      <c r="B11" s="83">
        <v>303</v>
      </c>
      <c r="C11" s="176">
        <v>74.63</v>
      </c>
      <c r="D11" s="178">
        <v>100</v>
      </c>
      <c r="H11" s="19"/>
      <c r="I11" s="19"/>
      <c r="J11" s="19"/>
    </row>
    <row r="12" spans="1:10" ht="14.25" customHeight="1">
      <c r="A12" s="95" t="s">
        <v>1210</v>
      </c>
      <c r="B12" s="96">
        <v>103</v>
      </c>
      <c r="C12" s="176">
        <v>25.369</v>
      </c>
      <c r="D12" s="176" t="s">
        <v>128</v>
      </c>
      <c r="I12" s="19"/>
    </row>
    <row r="13" spans="1:10" ht="14.25" customHeight="1">
      <c r="A13" s="94" t="s">
        <v>1211</v>
      </c>
      <c r="B13" s="83">
        <v>406</v>
      </c>
      <c r="C13" s="178">
        <v>100</v>
      </c>
      <c r="D13" s="176" t="s">
        <v>128</v>
      </c>
    </row>
    <row r="14" spans="1:10" ht="13.5" customHeight="1"/>
  </sheetData>
  <pageMargins left="0.7" right="0.7" top="0.78740157499999996" bottom="0.78740157499999996"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9FDC-D8DB-499F-BC2A-F6DE4DF3FFE6}">
  <sheetPr>
    <pageSetUpPr fitToPage="1"/>
  </sheetPr>
  <dimension ref="A1:S12"/>
  <sheetViews>
    <sheetView zoomScaleNormal="100" workbookViewId="0">
      <selection activeCell="J37" sqref="J37"/>
    </sheetView>
  </sheetViews>
  <sheetFormatPr defaultColWidth="12.625" defaultRowHeight="14.25"/>
  <cols>
    <col min="1" max="1" width="17.125" customWidth="1"/>
    <col min="2" max="3" width="7.625" customWidth="1"/>
    <col min="4" max="8" width="6.625" customWidth="1"/>
    <col min="9" max="12" width="7.625" customWidth="1"/>
    <col min="13" max="13" width="9.125" customWidth="1"/>
    <col min="14" max="18" width="7.625" customWidth="1"/>
    <col min="19" max="19" width="7.625" style="34" customWidth="1"/>
  </cols>
  <sheetData>
    <row r="1" spans="1:19" ht="15">
      <c r="A1" s="1" t="s">
        <v>1212</v>
      </c>
      <c r="M1" s="7"/>
      <c r="N1" s="18"/>
      <c r="O1" s="18"/>
      <c r="P1" s="18"/>
      <c r="Q1" s="7"/>
      <c r="R1" s="7"/>
    </row>
    <row r="2" spans="1:19" ht="15">
      <c r="A2" s="23"/>
      <c r="B2" s="19"/>
      <c r="C2" s="19"/>
      <c r="D2" s="19"/>
      <c r="E2" s="19"/>
      <c r="F2" s="19"/>
      <c r="G2" s="19"/>
      <c r="H2" s="19"/>
      <c r="I2" s="19"/>
      <c r="J2" s="19"/>
      <c r="K2" s="19"/>
      <c r="L2" s="19"/>
      <c r="M2" s="18"/>
      <c r="N2" s="18"/>
      <c r="O2" s="18"/>
      <c r="P2" s="18"/>
      <c r="Q2" s="18"/>
      <c r="R2" s="18"/>
      <c r="S2" s="50"/>
    </row>
    <row r="3" spans="1:19" ht="45" customHeight="1">
      <c r="A3" s="130" t="s">
        <v>1213</v>
      </c>
      <c r="B3" s="218" t="s">
        <v>1202</v>
      </c>
      <c r="C3" s="219"/>
      <c r="D3" s="218" t="s">
        <v>1203</v>
      </c>
      <c r="E3" s="219"/>
      <c r="F3" s="218" t="s">
        <v>1204</v>
      </c>
      <c r="G3" s="219"/>
      <c r="H3" s="218" t="s">
        <v>1205</v>
      </c>
      <c r="I3" s="219"/>
      <c r="J3" s="218" t="s">
        <v>1206</v>
      </c>
      <c r="K3" s="219"/>
      <c r="L3" s="218" t="s">
        <v>1207</v>
      </c>
      <c r="M3" s="220"/>
      <c r="N3" s="218" t="s">
        <v>1208</v>
      </c>
      <c r="O3" s="219"/>
      <c r="P3" s="218" t="s">
        <v>1210</v>
      </c>
      <c r="Q3" s="219"/>
      <c r="R3" s="218" t="s">
        <v>1214</v>
      </c>
      <c r="S3" s="218"/>
    </row>
    <row r="4" spans="1:19" ht="15">
      <c r="A4" s="131"/>
      <c r="B4" s="132" t="s">
        <v>1215</v>
      </c>
      <c r="C4" s="132" t="s">
        <v>1216</v>
      </c>
      <c r="D4" s="132" t="s">
        <v>1215</v>
      </c>
      <c r="E4" s="132" t="s">
        <v>1216</v>
      </c>
      <c r="F4" s="132" t="s">
        <v>1215</v>
      </c>
      <c r="G4" s="132" t="s">
        <v>1216</v>
      </c>
      <c r="H4" s="132" t="s">
        <v>1215</v>
      </c>
      <c r="I4" s="132" t="s">
        <v>1216</v>
      </c>
      <c r="J4" s="132" t="s">
        <v>1215</v>
      </c>
      <c r="K4" s="132" t="s">
        <v>1216</v>
      </c>
      <c r="L4" s="132" t="s">
        <v>1215</v>
      </c>
      <c r="M4" s="133" t="s">
        <v>1216</v>
      </c>
      <c r="N4" s="133" t="s">
        <v>1215</v>
      </c>
      <c r="O4" s="133" t="s">
        <v>1216</v>
      </c>
      <c r="P4" s="133" t="s">
        <v>1215</v>
      </c>
      <c r="Q4" s="133" t="s">
        <v>1216</v>
      </c>
      <c r="R4" s="133" t="s">
        <v>1215</v>
      </c>
      <c r="S4" s="133" t="s">
        <v>1216</v>
      </c>
    </row>
    <row r="5" spans="1:19" ht="15">
      <c r="A5" s="29" t="s">
        <v>1217</v>
      </c>
      <c r="B5" s="30"/>
      <c r="C5" s="30"/>
      <c r="D5" s="30"/>
      <c r="E5" s="30"/>
      <c r="F5" s="30">
        <v>1</v>
      </c>
      <c r="G5" s="30">
        <v>1</v>
      </c>
      <c r="H5" s="30">
        <v>4</v>
      </c>
      <c r="I5" s="30"/>
      <c r="J5" s="30">
        <v>1</v>
      </c>
      <c r="K5" s="30">
        <v>1</v>
      </c>
      <c r="L5" s="30">
        <v>1</v>
      </c>
      <c r="M5" s="30"/>
      <c r="N5" s="30">
        <v>16</v>
      </c>
      <c r="O5" s="30">
        <v>10</v>
      </c>
      <c r="P5" s="28">
        <v>16</v>
      </c>
      <c r="Q5" s="30">
        <v>10</v>
      </c>
      <c r="R5" s="28">
        <f>B5+D5+F5+H5+J5+L5+N5+P5</f>
        <v>39</v>
      </c>
      <c r="S5" s="30">
        <f>C5+E5+G5+I5+K5+M5+O5+Q5</f>
        <v>22</v>
      </c>
    </row>
    <row r="6" spans="1:19" ht="15">
      <c r="A6" s="29" t="s">
        <v>1218</v>
      </c>
      <c r="B6" s="30"/>
      <c r="C6" s="30"/>
      <c r="D6" s="30">
        <v>2</v>
      </c>
      <c r="E6" s="30">
        <v>1</v>
      </c>
      <c r="F6" s="30">
        <v>26</v>
      </c>
      <c r="G6" s="30">
        <v>13</v>
      </c>
      <c r="H6" s="30">
        <v>2</v>
      </c>
      <c r="I6" s="30">
        <v>1</v>
      </c>
      <c r="J6" s="30">
        <v>4</v>
      </c>
      <c r="K6" s="30">
        <v>2</v>
      </c>
      <c r="L6" s="30">
        <v>19</v>
      </c>
      <c r="M6" s="30">
        <v>5</v>
      </c>
      <c r="N6" s="30">
        <v>11</v>
      </c>
      <c r="O6" s="30">
        <v>6</v>
      </c>
      <c r="P6" s="28">
        <v>19</v>
      </c>
      <c r="Q6" s="30">
        <v>12</v>
      </c>
      <c r="R6" s="28">
        <f t="shared" ref="R6:S10" si="0">B6+D6+F6+H6+J6+L6+N6+P6</f>
        <v>83</v>
      </c>
      <c r="S6" s="30">
        <f t="shared" si="0"/>
        <v>40</v>
      </c>
    </row>
    <row r="7" spans="1:19" ht="15">
      <c r="A7" s="29" t="s">
        <v>1219</v>
      </c>
      <c r="B7" s="30">
        <v>6</v>
      </c>
      <c r="C7" s="30">
        <v>1</v>
      </c>
      <c r="D7" s="30">
        <v>25</v>
      </c>
      <c r="E7" s="30">
        <v>10</v>
      </c>
      <c r="F7" s="30">
        <v>52</v>
      </c>
      <c r="G7" s="30">
        <v>30</v>
      </c>
      <c r="H7" s="30">
        <v>4</v>
      </c>
      <c r="I7" s="30">
        <v>2</v>
      </c>
      <c r="J7" s="30">
        <v>5</v>
      </c>
      <c r="K7" s="30">
        <v>2</v>
      </c>
      <c r="L7" s="30">
        <v>14</v>
      </c>
      <c r="M7" s="30">
        <v>4</v>
      </c>
      <c r="N7" s="30">
        <v>7</v>
      </c>
      <c r="O7" s="30">
        <v>3</v>
      </c>
      <c r="P7" s="28">
        <v>21</v>
      </c>
      <c r="Q7" s="30">
        <v>10</v>
      </c>
      <c r="R7" s="28">
        <f t="shared" si="0"/>
        <v>134</v>
      </c>
      <c r="S7" s="30">
        <f t="shared" si="0"/>
        <v>62</v>
      </c>
    </row>
    <row r="8" spans="1:19" ht="15">
      <c r="A8" s="29" t="s">
        <v>1220</v>
      </c>
      <c r="B8" s="30">
        <v>8</v>
      </c>
      <c r="C8" s="30">
        <v>3</v>
      </c>
      <c r="D8" s="30">
        <v>14</v>
      </c>
      <c r="E8" s="30">
        <v>2</v>
      </c>
      <c r="F8" s="30">
        <v>19</v>
      </c>
      <c r="G8" s="30">
        <v>8</v>
      </c>
      <c r="H8" s="30"/>
      <c r="I8" s="30"/>
      <c r="J8" s="30">
        <v>2</v>
      </c>
      <c r="K8" s="30">
        <v>1</v>
      </c>
      <c r="L8" s="30">
        <v>4</v>
      </c>
      <c r="M8" s="30">
        <v>2</v>
      </c>
      <c r="N8" s="30">
        <v>5</v>
      </c>
      <c r="O8" s="30">
        <v>4</v>
      </c>
      <c r="P8" s="28">
        <v>28</v>
      </c>
      <c r="Q8" s="30">
        <v>20</v>
      </c>
      <c r="R8" s="28">
        <f t="shared" si="0"/>
        <v>80</v>
      </c>
      <c r="S8" s="30">
        <f t="shared" si="0"/>
        <v>40</v>
      </c>
    </row>
    <row r="9" spans="1:19" ht="15">
      <c r="A9" s="29" t="s">
        <v>1221</v>
      </c>
      <c r="B9" s="30">
        <v>15</v>
      </c>
      <c r="C9" s="30">
        <v>7</v>
      </c>
      <c r="D9" s="30">
        <v>5</v>
      </c>
      <c r="E9" s="30">
        <v>1</v>
      </c>
      <c r="F9" s="30">
        <v>9</v>
      </c>
      <c r="G9" s="30">
        <v>5</v>
      </c>
      <c r="H9" s="30"/>
      <c r="I9" s="30"/>
      <c r="J9" s="30">
        <v>5</v>
      </c>
      <c r="K9" s="30">
        <v>2</v>
      </c>
      <c r="L9" s="30">
        <v>2</v>
      </c>
      <c r="M9" s="30">
        <v>1</v>
      </c>
      <c r="N9" s="30">
        <v>3</v>
      </c>
      <c r="O9" s="30">
        <v>3</v>
      </c>
      <c r="P9" s="28">
        <v>16</v>
      </c>
      <c r="Q9" s="30">
        <v>14</v>
      </c>
      <c r="R9" s="28">
        <f t="shared" si="0"/>
        <v>55</v>
      </c>
      <c r="S9" s="30">
        <f t="shared" si="0"/>
        <v>33</v>
      </c>
    </row>
    <row r="10" spans="1:19" ht="15">
      <c r="A10" s="29" t="s">
        <v>1222</v>
      </c>
      <c r="B10" s="30">
        <v>5</v>
      </c>
      <c r="C10" s="30"/>
      <c r="D10" s="30">
        <v>4</v>
      </c>
      <c r="E10" s="30"/>
      <c r="F10" s="30">
        <v>1</v>
      </c>
      <c r="G10" s="30"/>
      <c r="H10" s="179"/>
      <c r="I10" s="30"/>
      <c r="J10" s="30"/>
      <c r="K10" s="30"/>
      <c r="L10" s="179">
        <v>2</v>
      </c>
      <c r="M10" s="30"/>
      <c r="N10" s="30"/>
      <c r="O10" s="30"/>
      <c r="P10" s="28">
        <v>3</v>
      </c>
      <c r="Q10" s="30">
        <v>2</v>
      </c>
      <c r="R10" s="28">
        <f t="shared" si="0"/>
        <v>15</v>
      </c>
      <c r="S10" s="30">
        <f t="shared" si="0"/>
        <v>2</v>
      </c>
    </row>
    <row r="11" spans="1:19" ht="15">
      <c r="A11" s="27" t="s">
        <v>9</v>
      </c>
      <c r="B11" s="28">
        <f>SUM(B5:B10)</f>
        <v>34</v>
      </c>
      <c r="C11" s="28">
        <f t="shared" ref="C11:S11" si="1">SUM(C5:C10)</f>
        <v>11</v>
      </c>
      <c r="D11" s="28">
        <f t="shared" si="1"/>
        <v>50</v>
      </c>
      <c r="E11" s="28">
        <f t="shared" si="1"/>
        <v>14</v>
      </c>
      <c r="F11" s="28">
        <f t="shared" si="1"/>
        <v>108</v>
      </c>
      <c r="G11" s="28">
        <f t="shared" si="1"/>
        <v>57</v>
      </c>
      <c r="H11" s="28">
        <f t="shared" si="1"/>
        <v>10</v>
      </c>
      <c r="I11" s="28">
        <f t="shared" si="1"/>
        <v>3</v>
      </c>
      <c r="J11" s="28">
        <f t="shared" si="1"/>
        <v>17</v>
      </c>
      <c r="K11" s="28">
        <f t="shared" si="1"/>
        <v>8</v>
      </c>
      <c r="L11" s="28">
        <f t="shared" si="1"/>
        <v>42</v>
      </c>
      <c r="M11" s="28">
        <f t="shared" si="1"/>
        <v>12</v>
      </c>
      <c r="N11" s="28">
        <f t="shared" si="1"/>
        <v>42</v>
      </c>
      <c r="O11" s="28">
        <f t="shared" si="1"/>
        <v>26</v>
      </c>
      <c r="P11" s="28">
        <f t="shared" si="1"/>
        <v>103</v>
      </c>
      <c r="Q11" s="28">
        <f t="shared" si="1"/>
        <v>68</v>
      </c>
      <c r="R11" s="28">
        <f t="shared" si="1"/>
        <v>406</v>
      </c>
      <c r="S11" s="28">
        <f t="shared" si="1"/>
        <v>199</v>
      </c>
    </row>
    <row r="12" spans="1:19" ht="15" customHeight="1"/>
  </sheetData>
  <mergeCells count="9">
    <mergeCell ref="N3:O3"/>
    <mergeCell ref="P3:Q3"/>
    <mergeCell ref="R3:S3"/>
    <mergeCell ref="B3:C3"/>
    <mergeCell ref="D3:E3"/>
    <mergeCell ref="F3:G3"/>
    <mergeCell ref="H3:I3"/>
    <mergeCell ref="J3:K3"/>
    <mergeCell ref="L3:M3"/>
  </mergeCells>
  <pageMargins left="0.7" right="0.7" top="0.78740157499999996" bottom="0.78740157499999996" header="0" footer="0"/>
  <pageSetup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1CB512E646364C860970D57288AD6A" ma:contentTypeVersion="11" ma:contentTypeDescription="Vytvoří nový dokument" ma:contentTypeScope="" ma:versionID="4c0d64c1a3f175f37d6475bf7b8ffd64">
  <xsd:schema xmlns:xsd="http://www.w3.org/2001/XMLSchema" xmlns:xs="http://www.w3.org/2001/XMLSchema" xmlns:p="http://schemas.microsoft.com/office/2006/metadata/properties" xmlns:ns2="f50310b6-e3be-430c-83cc-dfec93fd45d6" targetNamespace="http://schemas.microsoft.com/office/2006/metadata/properties" ma:root="true" ma:fieldsID="75b4d1928c42bd10f0c8b5c7345b9570" ns2:_="">
    <xsd:import namespace="f50310b6-e3be-430c-83cc-dfec93fd45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310b6-e3be-430c-83cc-dfec93fd45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0310b6-e3be-430c-83cc-dfec93fd45d6">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116026-282B-40C0-ABF1-11CAB08C251D}"/>
</file>

<file path=customXml/itemProps2.xml><?xml version="1.0" encoding="utf-8"?>
<ds:datastoreItem xmlns:ds="http://schemas.openxmlformats.org/officeDocument/2006/customXml" ds:itemID="{0F0E98C7-2319-4360-946A-2304071B53B3}"/>
</file>

<file path=customXml/itemProps3.xml><?xml version="1.0" encoding="utf-8"?>
<ds:datastoreItem xmlns:ds="http://schemas.openxmlformats.org/officeDocument/2006/customXml" ds:itemID="{E545F383-8135-4F09-8627-4EC811B32492}"/>
</file>

<file path=customXml/itemProps4.xml><?xml version="1.0" encoding="utf-8"?>
<ds:datastoreItem xmlns:ds="http://schemas.openxmlformats.org/officeDocument/2006/customXml" ds:itemID="{A507A8E7-7DA5-4B7A-8AE3-9552E4BAD59F}"/>
</file>

<file path=docMetadata/LabelInfo.xml><?xml version="1.0" encoding="utf-8"?>
<clbl:labelList xmlns:clbl="http://schemas.microsoft.com/office/2020/mipLabelMetadata">
  <clbl:label id="{f26a48e1-fc21-461a-b97f-ac5bd535f341}" enabled="0" method="" siteId="{f26a48e1-fc21-461a-b97f-ac5bd535f34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Kalous Lukáš</dc:creator>
  <cp:keywords/>
  <dc:description/>
  <cp:lastModifiedBy/>
  <cp:revision/>
  <dcterms:created xsi:type="dcterms:W3CDTF">2021-04-22T14:06:20Z</dcterms:created>
  <dcterms:modified xsi:type="dcterms:W3CDTF">2026-06-22T08:10:12Z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0x010100761CB512E646364C860970D57288AD6A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24;#Kupčíková Pavlína;#14;#Lindová Alžběta;#111;#Krejčí Radka;#40;#Rejdal Tomáš;#81;#Makovcová Kateřina;#34;#Brožová Dagmar;#39;#Horáková Marie</vt:lpwstr>
  </property>
</Properties>
</file>